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egarris/Desktop/"/>
    </mc:Choice>
  </mc:AlternateContent>
  <xr:revisionPtr revIDLastSave="0" documentId="8_{5DAFA08D-6A84-3545-B74D-3790DB1407E9}" xr6:coauthVersionLast="47" xr6:coauthVersionMax="47" xr10:uidLastSave="{00000000-0000-0000-0000-000000000000}"/>
  <bookViews>
    <workbookView xWindow="3720" yWindow="500" windowWidth="31720" windowHeight="10600" xr2:uid="{CE9FBCC0-E077-0245-9C1E-DEF16A7D1FE1}"/>
  </bookViews>
  <sheets>
    <sheet name="MPFS Payments" sheetId="1" r:id="rId1"/>
    <sheet name="APC Payments" sheetId="2" r:id="rId2"/>
    <sheet name="E M Valuation" sheetId="4" r:id="rId3"/>
    <sheet name="2022 Final Rule Data" sheetId="5" r:id="rId4"/>
    <sheet name="2021 Final Rule Dat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G22" i="4"/>
  <c r="G21" i="4"/>
  <c r="G20" i="4"/>
  <c r="F19" i="4"/>
  <c r="G18" i="4"/>
  <c r="G17" i="4"/>
  <c r="G16" i="4"/>
  <c r="G15" i="4"/>
  <c r="G14" i="4"/>
  <c r="G13" i="4"/>
  <c r="G12" i="4"/>
  <c r="G11" i="4"/>
  <c r="G10" i="4"/>
  <c r="G5" i="4"/>
  <c r="F20" i="4" l="1"/>
  <c r="G8" i="4"/>
  <c r="F22" i="4"/>
  <c r="F12" i="4"/>
  <c r="F17" i="4"/>
  <c r="G19" i="4"/>
  <c r="F16" i="4"/>
  <c r="G9" i="4"/>
  <c r="F13" i="4"/>
  <c r="F21" i="4"/>
  <c r="G6" i="4"/>
  <c r="F10" i="4"/>
  <c r="F14" i="4"/>
  <c r="F18" i="4"/>
  <c r="G7" i="4"/>
  <c r="F11" i="4"/>
  <c r="F15" i="4"/>
  <c r="F23" i="4"/>
  <c r="F5" i="4"/>
  <c r="F6" i="4"/>
  <c r="F7" i="4"/>
  <c r="F8" i="4"/>
  <c r="F9" i="4"/>
  <c r="AB59" i="1" l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J41" i="2"/>
  <c r="J40" i="2"/>
  <c r="J39" i="2"/>
  <c r="J38" i="2"/>
  <c r="J37" i="2"/>
  <c r="J36" i="2"/>
  <c r="J35" i="2"/>
  <c r="J34" i="2"/>
  <c r="J33" i="2"/>
  <c r="J32" i="2"/>
  <c r="J25" i="2"/>
  <c r="J24" i="2"/>
  <c r="J17" i="2"/>
  <c r="J16" i="2"/>
  <c r="J15" i="2"/>
  <c r="J14" i="2"/>
  <c r="J13" i="2"/>
  <c r="J11" i="2"/>
  <c r="J10" i="2"/>
  <c r="J9" i="2"/>
  <c r="J8" i="2"/>
  <c r="J7" i="2"/>
  <c r="I41" i="2"/>
  <c r="I40" i="2"/>
  <c r="I39" i="2"/>
  <c r="I38" i="2"/>
  <c r="I37" i="2"/>
  <c r="I36" i="2"/>
  <c r="I35" i="2"/>
  <c r="I34" i="2"/>
  <c r="I33" i="2"/>
  <c r="I32" i="2"/>
  <c r="I25" i="2"/>
  <c r="I24" i="2"/>
  <c r="I17" i="2"/>
  <c r="I16" i="2"/>
  <c r="I15" i="2"/>
  <c r="I14" i="2"/>
  <c r="I13" i="2"/>
  <c r="I11" i="2"/>
  <c r="I10" i="2"/>
  <c r="I9" i="2"/>
  <c r="I8" i="2"/>
  <c r="I7" i="2"/>
  <c r="H47" i="1"/>
  <c r="H46" i="1"/>
  <c r="H44" i="1"/>
  <c r="H43" i="1"/>
  <c r="H41" i="1"/>
  <c r="R44" i="1"/>
  <c r="R43" i="1"/>
  <c r="R42" i="1"/>
  <c r="R41" i="1"/>
  <c r="W3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R28" i="1"/>
  <c r="R27" i="1"/>
  <c r="R26" i="1"/>
  <c r="R25" i="1"/>
  <c r="R24" i="1"/>
  <c r="R23" i="1"/>
  <c r="R22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W28" i="1"/>
  <c r="W27" i="1"/>
  <c r="W26" i="1"/>
  <c r="W24" i="1"/>
  <c r="W23" i="1"/>
  <c r="W22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Y38" i="1" l="1"/>
  <c r="Y35" i="1"/>
  <c r="Y32" i="1"/>
  <c r="Y31" i="1"/>
  <c r="Y28" i="1"/>
  <c r="Y27" i="1"/>
  <c r="Y26" i="1"/>
  <c r="Y25" i="1"/>
  <c r="Y24" i="1"/>
  <c r="Y23" i="1"/>
  <c r="Y22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M57" i="1" l="1"/>
  <c r="M56" i="1"/>
  <c r="M55" i="1"/>
  <c r="M54" i="1"/>
  <c r="M53" i="1"/>
  <c r="M52" i="1"/>
  <c r="M51" i="1"/>
  <c r="M49" i="1"/>
  <c r="M48" i="1"/>
  <c r="M47" i="1"/>
  <c r="M46" i="1"/>
  <c r="M45" i="1"/>
  <c r="M44" i="1"/>
  <c r="M43" i="1"/>
  <c r="M42" i="1"/>
  <c r="M41" i="1"/>
  <c r="M38" i="1"/>
  <c r="M35" i="1"/>
  <c r="M32" i="1"/>
  <c r="M31" i="1"/>
  <c r="M28" i="1"/>
  <c r="M27" i="1"/>
  <c r="M26" i="1"/>
  <c r="M25" i="1"/>
  <c r="M24" i="1"/>
  <c r="M23" i="1"/>
  <c r="M22" i="1"/>
  <c r="H8" i="1"/>
  <c r="AF58" i="1" l="1"/>
  <c r="U58" i="1"/>
  <c r="T58" i="1"/>
  <c r="S58" i="1"/>
  <c r="R58" i="1"/>
  <c r="H58" i="1"/>
  <c r="AF57" i="1"/>
  <c r="Z57" i="1"/>
  <c r="T57" i="1"/>
  <c r="W57" i="1" s="1"/>
  <c r="S57" i="1"/>
  <c r="R57" i="1"/>
  <c r="H57" i="1"/>
  <c r="AF56" i="1"/>
  <c r="Z56" i="1"/>
  <c r="T56" i="1"/>
  <c r="W56" i="1" s="1"/>
  <c r="S56" i="1"/>
  <c r="R56" i="1"/>
  <c r="H56" i="1"/>
  <c r="AF55" i="1"/>
  <c r="Z55" i="1"/>
  <c r="T55" i="1"/>
  <c r="W55" i="1" s="1"/>
  <c r="S55" i="1"/>
  <c r="R55" i="1"/>
  <c r="AF54" i="1"/>
  <c r="Z54" i="1"/>
  <c r="T54" i="1"/>
  <c r="W54" i="1" s="1"/>
  <c r="S54" i="1"/>
  <c r="R54" i="1"/>
  <c r="H54" i="1"/>
  <c r="AF53" i="1"/>
  <c r="Z53" i="1"/>
  <c r="T53" i="1"/>
  <c r="S53" i="1"/>
  <c r="R53" i="1"/>
  <c r="H53" i="1"/>
  <c r="AF52" i="1"/>
  <c r="Z52" i="1"/>
  <c r="T52" i="1"/>
  <c r="W52" i="1" s="1"/>
  <c r="S52" i="1"/>
  <c r="R52" i="1"/>
  <c r="AF51" i="1"/>
  <c r="Z51" i="1"/>
  <c r="T51" i="1"/>
  <c r="W51" i="1" s="1"/>
  <c r="S51" i="1"/>
  <c r="R51" i="1"/>
  <c r="H51" i="1"/>
  <c r="AF49" i="1"/>
  <c r="Z49" i="1"/>
  <c r="T49" i="1"/>
  <c r="W49" i="1" s="1"/>
  <c r="S49" i="1"/>
  <c r="H49" i="1"/>
  <c r="AF48" i="1"/>
  <c r="Z48" i="1"/>
  <c r="T48" i="1"/>
  <c r="W48" i="1" s="1"/>
  <c r="S48" i="1"/>
  <c r="AF47" i="1"/>
  <c r="Z47" i="1"/>
  <c r="T47" i="1"/>
  <c r="W47" i="1" s="1"/>
  <c r="S47" i="1"/>
  <c r="AF46" i="1"/>
  <c r="Z46" i="1"/>
  <c r="T46" i="1"/>
  <c r="W46" i="1" s="1"/>
  <c r="S46" i="1"/>
  <c r="R46" i="1"/>
  <c r="AF45" i="1"/>
  <c r="Z45" i="1"/>
  <c r="T45" i="1"/>
  <c r="W45" i="1" s="1"/>
  <c r="S45" i="1"/>
  <c r="AF44" i="1"/>
  <c r="Z44" i="1"/>
  <c r="T44" i="1"/>
  <c r="W44" i="1" s="1"/>
  <c r="S44" i="1"/>
  <c r="AF43" i="1"/>
  <c r="Z43" i="1"/>
  <c r="T43" i="1"/>
  <c r="S43" i="1"/>
  <c r="AF42" i="1"/>
  <c r="Z42" i="1"/>
  <c r="T42" i="1"/>
  <c r="W42" i="1" s="1"/>
  <c r="S42" i="1"/>
  <c r="AF41" i="1"/>
  <c r="Z41" i="1"/>
  <c r="T41" i="1"/>
  <c r="W41" i="1" s="1"/>
  <c r="S41" i="1"/>
  <c r="AF38" i="1"/>
  <c r="Z38" i="1"/>
  <c r="S38" i="1"/>
  <c r="R38" i="1"/>
  <c r="H38" i="1"/>
  <c r="AF37" i="1"/>
  <c r="S37" i="1"/>
  <c r="AF36" i="1"/>
  <c r="S36" i="1"/>
  <c r="AF35" i="1"/>
  <c r="Z35" i="1"/>
  <c r="S35" i="1"/>
  <c r="R35" i="1"/>
  <c r="H35" i="1"/>
  <c r="AF34" i="1"/>
  <c r="S34" i="1"/>
  <c r="AF33" i="1"/>
  <c r="S33" i="1"/>
  <c r="AF32" i="1"/>
  <c r="S32" i="1"/>
  <c r="R32" i="1"/>
  <c r="H32" i="1"/>
  <c r="AF31" i="1"/>
  <c r="Z31" i="1"/>
  <c r="AB31" i="1"/>
  <c r="S31" i="1"/>
  <c r="R31" i="1"/>
  <c r="H31" i="1"/>
  <c r="AF30" i="1"/>
  <c r="S30" i="1"/>
  <c r="AF29" i="1"/>
  <c r="S29" i="1"/>
  <c r="AF28" i="1"/>
  <c r="Z28" i="1"/>
  <c r="AB28" i="1"/>
  <c r="S28" i="1"/>
  <c r="H28" i="1"/>
  <c r="AF27" i="1"/>
  <c r="Z27" i="1"/>
  <c r="S27" i="1"/>
  <c r="AF26" i="1"/>
  <c r="Z26" i="1"/>
  <c r="AB26" i="1"/>
  <c r="S26" i="1"/>
  <c r="H26" i="1"/>
  <c r="AF25" i="1"/>
  <c r="AB25" i="1"/>
  <c r="S25" i="1"/>
  <c r="H25" i="1"/>
  <c r="AF24" i="1"/>
  <c r="Z24" i="1"/>
  <c r="S24" i="1"/>
  <c r="H24" i="1"/>
  <c r="AF23" i="1"/>
  <c r="Z23" i="1"/>
  <c r="AB23" i="1"/>
  <c r="S23" i="1"/>
  <c r="AF22" i="1"/>
  <c r="Z22" i="1"/>
  <c r="AB22" i="1"/>
  <c r="S22" i="1"/>
  <c r="H22" i="1"/>
  <c r="AF20" i="1"/>
  <c r="Z20" i="1"/>
  <c r="S20" i="1"/>
  <c r="H20" i="1"/>
  <c r="AF19" i="1"/>
  <c r="Z19" i="1"/>
  <c r="S19" i="1"/>
  <c r="AF18" i="1"/>
  <c r="Z18" i="1"/>
  <c r="S18" i="1"/>
  <c r="H18" i="1"/>
  <c r="AF17" i="1"/>
  <c r="Z17" i="1"/>
  <c r="S17" i="1"/>
  <c r="H17" i="1"/>
  <c r="AF16" i="1"/>
  <c r="Z16" i="1"/>
  <c r="S16" i="1"/>
  <c r="AF15" i="1"/>
  <c r="Z15" i="1"/>
  <c r="S15" i="1"/>
  <c r="H15" i="1"/>
  <c r="AF14" i="1"/>
  <c r="Z14" i="1"/>
  <c r="S14" i="1"/>
  <c r="AF13" i="1"/>
  <c r="Z13" i="1"/>
  <c r="S13" i="1"/>
  <c r="AF12" i="1"/>
  <c r="Z12" i="1"/>
  <c r="S12" i="1"/>
  <c r="AF11" i="1"/>
  <c r="Z11" i="1"/>
  <c r="S11" i="1"/>
  <c r="H11" i="1"/>
  <c r="AF10" i="1"/>
  <c r="Z10" i="1"/>
  <c r="S10" i="1"/>
  <c r="AF9" i="1"/>
  <c r="Z9" i="1"/>
  <c r="S9" i="1"/>
  <c r="H9" i="1"/>
  <c r="AF8" i="1"/>
  <c r="Z8" i="1"/>
  <c r="S8" i="1"/>
  <c r="AF7" i="1"/>
  <c r="Z7" i="1"/>
  <c r="S7" i="1"/>
  <c r="AF6" i="1"/>
  <c r="Z6" i="1"/>
  <c r="S6" i="1"/>
  <c r="H6" i="1"/>
  <c r="J30" i="2"/>
  <c r="I30" i="2"/>
  <c r="J29" i="2"/>
  <c r="I29" i="2"/>
  <c r="Y51" i="1" l="1"/>
  <c r="AB51" i="1" s="1"/>
  <c r="Y53" i="1"/>
  <c r="AB53" i="1" s="1"/>
  <c r="W53" i="1"/>
  <c r="Y43" i="1"/>
  <c r="AB43" i="1" s="1"/>
  <c r="W43" i="1"/>
  <c r="AB58" i="1"/>
  <c r="W58" i="1"/>
  <c r="Y48" i="1"/>
  <c r="AB48" i="1" s="1"/>
  <c r="Y52" i="1"/>
  <c r="AB52" i="1" s="1"/>
  <c r="AB27" i="1"/>
  <c r="Y54" i="1"/>
  <c r="AB54" i="1" s="1"/>
  <c r="AB32" i="1"/>
  <c r="Y41" i="1"/>
  <c r="AB41" i="1" s="1"/>
  <c r="Y46" i="1"/>
  <c r="AB46" i="1" s="1"/>
  <c r="Y47" i="1"/>
  <c r="AB47" i="1" s="1"/>
  <c r="Y56" i="1"/>
  <c r="AB56" i="1" s="1"/>
  <c r="Z58" i="1"/>
  <c r="AB38" i="1"/>
  <c r="AB35" i="1"/>
  <c r="AB24" i="1"/>
  <c r="Y42" i="1"/>
  <c r="AB42" i="1" s="1"/>
  <c r="Y44" i="1"/>
  <c r="AB44" i="1" s="1"/>
  <c r="Y45" i="1"/>
  <c r="AB45" i="1" s="1"/>
  <c r="Y49" i="1"/>
  <c r="AB49" i="1" s="1"/>
  <c r="Y55" i="1"/>
  <c r="AB55" i="1" s="1"/>
  <c r="Y57" i="1"/>
  <c r="AB57" i="1" s="1"/>
</calcChain>
</file>

<file path=xl/sharedStrings.xml><?xml version="1.0" encoding="utf-8"?>
<sst xmlns="http://schemas.openxmlformats.org/spreadsheetml/2006/main" count="1804" uniqueCount="508">
  <si>
    <t>CPT1/
HCPCS</t>
  </si>
  <si>
    <t>Descriptor</t>
  </si>
  <si>
    <t xml:space="preserve">2016 APC rate </t>
  </si>
  <si>
    <t xml:space="preserve">2018 Final      APC rate </t>
  </si>
  <si>
    <t>Proposed 2018 APC rate</t>
  </si>
  <si>
    <t>Final 2019 APC rate</t>
  </si>
  <si>
    <t>Diff $</t>
  </si>
  <si>
    <t>Diff %</t>
  </si>
  <si>
    <t xml:space="preserve">Final 2018 APC </t>
  </si>
  <si>
    <t>Transthoracic Echocardiography</t>
  </si>
  <si>
    <t>Echo transthoracic</t>
  </si>
  <si>
    <t>Level 4 Imaging without Contrast</t>
  </si>
  <si>
    <t>TTE w/doppler complete</t>
  </si>
  <si>
    <t>TTE w/o doppler complete</t>
  </si>
  <si>
    <t>Level 3 Imaging without Contrast</t>
  </si>
  <si>
    <t>TTE f-up or lmtd</t>
  </si>
  <si>
    <t>5523</t>
  </si>
  <si>
    <t>Transesophageal Echocardiography</t>
  </si>
  <si>
    <t>Echo transesophageal</t>
  </si>
  <si>
    <t>n/a</t>
  </si>
  <si>
    <t xml:space="preserve"> </t>
  </si>
  <si>
    <t>Echo transesophageal intraop</t>
  </si>
  <si>
    <t>5524</t>
  </si>
  <si>
    <t>Doppler Add-on Codes</t>
  </si>
  <si>
    <t>Doppler echo exam heart</t>
  </si>
  <si>
    <t>N/A</t>
  </si>
  <si>
    <t>Doppler color flow add-on</t>
  </si>
  <si>
    <t>Stress Transthoracic Echocardiography</t>
  </si>
  <si>
    <t>Stress tte only</t>
  </si>
  <si>
    <t>Stress tte complete</t>
  </si>
  <si>
    <t>Admin ecg contrast agent</t>
  </si>
  <si>
    <t>Echo transesophageal (TEE)</t>
  </si>
  <si>
    <t>Duplex Studies</t>
  </si>
  <si>
    <t>93880</t>
  </si>
  <si>
    <t>Extracranial bilat study</t>
  </si>
  <si>
    <t>93882</t>
  </si>
  <si>
    <t>Extracranial uni/ltd study</t>
  </si>
  <si>
    <t>5522</t>
  </si>
  <si>
    <t>Level 2 Imaging without Contrast</t>
  </si>
  <si>
    <t>Contrast APCs</t>
  </si>
  <si>
    <t>C8921</t>
  </si>
  <si>
    <t>TTE w or w/o fol w/cont, com</t>
  </si>
  <si>
    <t>Level 3 Imaging with Contrast</t>
  </si>
  <si>
    <t>C8922</t>
  </si>
  <si>
    <t>TTE w or w/o fol w/cont, f/u</t>
  </si>
  <si>
    <t>C8923</t>
  </si>
  <si>
    <t>2D TTE w or w/o fol w/con,co</t>
  </si>
  <si>
    <t>C8924</t>
  </si>
  <si>
    <t>2D TTE w or w/o fol w/con,fu</t>
  </si>
  <si>
    <t>5572</t>
  </si>
  <si>
    <t>Level 2 Imaging with Contrast</t>
  </si>
  <si>
    <t>C8925</t>
  </si>
  <si>
    <t>2D TEE w or w/o fol w/con,in</t>
  </si>
  <si>
    <t>C8926</t>
  </si>
  <si>
    <t>TEE w or w/o fol w/cont,cong</t>
  </si>
  <si>
    <t>C8927</t>
  </si>
  <si>
    <t>TEE w or w/o fol w/cont, mon*</t>
  </si>
  <si>
    <t>C8928</t>
  </si>
  <si>
    <t>TTE w or w/o fol w/con,stres</t>
  </si>
  <si>
    <t>C8929</t>
  </si>
  <si>
    <t>TTE w or wo fol wcon,Doppler</t>
  </si>
  <si>
    <t>C8930</t>
  </si>
  <si>
    <t>TTE w or w/o contr, cont ECG</t>
  </si>
  <si>
    <t>CPT Code</t>
  </si>
  <si>
    <t>Mod</t>
  </si>
  <si>
    <t>Final 2018 wRVU</t>
  </si>
  <si>
    <t>Proposed 2020 wRVU</t>
  </si>
  <si>
    <t>Final Work RVU % Change</t>
  </si>
  <si>
    <t>Final 2018 PE RVU</t>
  </si>
  <si>
    <t>Proposed 2020 PE RVU</t>
  </si>
  <si>
    <t>2017 PLI RVU</t>
  </si>
  <si>
    <t>Proposed 2020 PLI</t>
  </si>
  <si>
    <t>Proposed PLI RVU % Change</t>
  </si>
  <si>
    <t>2017 Total RVU</t>
  </si>
  <si>
    <t xml:space="preserve">Proposed 2020 Total RVU </t>
  </si>
  <si>
    <t>Proposed Total RVU Change</t>
  </si>
  <si>
    <t>2017 MPFS Payment</t>
  </si>
  <si>
    <t>Total Proposed 2020 MPFS Payment</t>
  </si>
  <si>
    <t>2018 wRVU</t>
  </si>
  <si>
    <t>2018 PE RVU</t>
  </si>
  <si>
    <t>2018 PLI RVU</t>
  </si>
  <si>
    <t>2018 Total RVU</t>
  </si>
  <si>
    <t>2018 MPFS Payment</t>
  </si>
  <si>
    <t>TC</t>
  </si>
  <si>
    <t xml:space="preserve">               -  </t>
  </si>
  <si>
    <t>NA</t>
  </si>
  <si>
    <t/>
  </si>
  <si>
    <t>Echo transesophageal (tee)</t>
  </si>
  <si>
    <t>KEY - TC - Technical Component    26 - Professional Component</t>
  </si>
  <si>
    <t>Myocrd strain img spckl trck</t>
  </si>
  <si>
    <t>Add-on Codes</t>
  </si>
  <si>
    <t>Final 2020 PE RVU</t>
  </si>
  <si>
    <t>Final PE RVU % Change</t>
  </si>
  <si>
    <t>Final 2020 wRVU</t>
  </si>
  <si>
    <t>Final 2020 PLI RVU</t>
  </si>
  <si>
    <t>Final 2020 Total RVU</t>
  </si>
  <si>
    <t>Total 2020 MPFS Payment</t>
  </si>
  <si>
    <t>-</t>
  </si>
  <si>
    <t>CPT</t>
  </si>
  <si>
    <t>Short Descriptor</t>
  </si>
  <si>
    <t>Proposed $ Change</t>
  </si>
  <si>
    <t>Proposed % Change</t>
  </si>
  <si>
    <t>2020 CF</t>
  </si>
  <si>
    <t>2021 Proposed CF</t>
  </si>
  <si>
    <t>Office/outpatient visit new</t>
  </si>
  <si>
    <t>99202</t>
  </si>
  <si>
    <t>99203</t>
  </si>
  <si>
    <t>99204</t>
  </si>
  <si>
    <t>99205</t>
  </si>
  <si>
    <t>99211</t>
  </si>
  <si>
    <t>Office/outpatient visit est</t>
  </si>
  <si>
    <t>99212</t>
  </si>
  <si>
    <t>99213</t>
  </si>
  <si>
    <t>99214</t>
  </si>
  <si>
    <t>99215</t>
  </si>
  <si>
    <t>Description</t>
  </si>
  <si>
    <t>Proposed  2021 wRVU</t>
  </si>
  <si>
    <t>Proposed 2021 PE RVU</t>
  </si>
  <si>
    <t>Final 2021 PLI RVU</t>
  </si>
  <si>
    <t>Final 2021 Total RVU</t>
  </si>
  <si>
    <t>Total 2021 MPFS Payment</t>
  </si>
  <si>
    <t xml:space="preserve">TTE follow-up or limited </t>
  </si>
  <si>
    <t>TTE follow-up or limited</t>
  </si>
  <si>
    <t>Echo transthoracic congenital</t>
  </si>
  <si>
    <t>Echo transthoracic congential</t>
  </si>
  <si>
    <t>Echo transthoracic congenital limited</t>
  </si>
  <si>
    <t>Final MPFS Payment Change</t>
  </si>
  <si>
    <t>Final 2022 APC Descriptor</t>
  </si>
  <si>
    <t>Proposed 2022 APC</t>
  </si>
  <si>
    <t xml:space="preserve">Final 2021 APC </t>
  </si>
  <si>
    <t>Final 2021 APC Rate</t>
  </si>
  <si>
    <t>Proposed 2022 APC Rate</t>
  </si>
  <si>
    <t xml:space="preserve"> Comparison of CY2021 Final - CY2022 Final HOPPS (APC) Rates for Echocardiography</t>
  </si>
  <si>
    <t xml:space="preserve"> Comparison of CY2021 Final - CY2022 Final MPFS Rates for Echocardiography</t>
  </si>
  <si>
    <t>3d echo img cgen car anomal</t>
  </si>
  <si>
    <t xml:space="preserve"> - </t>
  </si>
  <si>
    <r>
      <t>Addendum B – Relative Value Units and Related Information Used In</t>
    </r>
    <r>
      <rPr>
        <b/>
        <sz val="11"/>
        <color rgb="FFFF0000"/>
        <rFont val="Calibri"/>
        <family val="2"/>
        <scheme val="minor"/>
      </rPr>
      <t xml:space="preserve"> CY 2022 Final Rule</t>
    </r>
  </si>
  <si>
    <r>
      <t>CPT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/
HCPCS</t>
    </r>
  </si>
  <si>
    <t>Status</t>
  </si>
  <si>
    <t>Not Used for Medicare Payment</t>
  </si>
  <si>
    <r>
      <t xml:space="preserve">
Work
RVUs</t>
    </r>
    <r>
      <rPr>
        <b/>
        <vertAlign val="superscript"/>
        <sz val="8"/>
        <rFont val="Arial"/>
        <family val="2"/>
      </rPr>
      <t>2</t>
    </r>
  </si>
  <si>
    <r>
      <t xml:space="preserve">
Non-
Facility
PE
RVUs</t>
    </r>
    <r>
      <rPr>
        <b/>
        <vertAlign val="superscript"/>
        <sz val="8"/>
        <rFont val="Arial"/>
        <family val="2"/>
      </rPr>
      <t>2</t>
    </r>
  </si>
  <si>
    <r>
      <t xml:space="preserve">
Facility
PE
RVUs</t>
    </r>
    <r>
      <rPr>
        <b/>
        <vertAlign val="superscript"/>
        <sz val="8"/>
        <rFont val="Arial"/>
        <family val="2"/>
      </rPr>
      <t>2</t>
    </r>
  </si>
  <si>
    <r>
      <t>Mal-
Practice
RVUs</t>
    </r>
    <r>
      <rPr>
        <b/>
        <vertAlign val="superscript"/>
        <sz val="8"/>
        <rFont val="Arial"/>
        <family val="2"/>
      </rPr>
      <t>2</t>
    </r>
  </si>
  <si>
    <r>
      <t xml:space="preserve">
Total Non-Facility RVUs</t>
    </r>
    <r>
      <rPr>
        <b/>
        <vertAlign val="superscript"/>
        <sz val="8"/>
        <rFont val="Arial"/>
        <family val="2"/>
      </rPr>
      <t>2</t>
    </r>
  </si>
  <si>
    <r>
      <t xml:space="preserve">
Total Facility RVUs</t>
    </r>
    <r>
      <rPr>
        <b/>
        <vertAlign val="superscript"/>
        <sz val="8"/>
        <rFont val="Arial"/>
        <family val="2"/>
      </rPr>
      <t>2</t>
    </r>
  </si>
  <si>
    <t>Global</t>
  </si>
  <si>
    <t>43197</t>
  </si>
  <si>
    <t>A</t>
  </si>
  <si>
    <t>Esophagoscopy flex dx brush</t>
  </si>
  <si>
    <t>000</t>
  </si>
  <si>
    <t>43198</t>
  </si>
  <si>
    <t>Esophagosc flex trnsn biopsy</t>
  </si>
  <si>
    <t>43200</t>
  </si>
  <si>
    <t>Esophagoscopy flexible brush</t>
  </si>
  <si>
    <t>43201</t>
  </si>
  <si>
    <t>Esoph scope w/submucous inj</t>
  </si>
  <si>
    <t>43202</t>
  </si>
  <si>
    <t>Esophagoscopy flex biopsy</t>
  </si>
  <si>
    <t>43204</t>
  </si>
  <si>
    <t>Esoph scope w/sclerosis inj</t>
  </si>
  <si>
    <t>43205</t>
  </si>
  <si>
    <t>Esophagus endoscopy/ligation</t>
  </si>
  <si>
    <t>43206</t>
  </si>
  <si>
    <t>Esoph optical endomicroscopy</t>
  </si>
  <si>
    <t>43210</t>
  </si>
  <si>
    <t>Egd esophagogastrc fndoplsty</t>
  </si>
  <si>
    <t>43211</t>
  </si>
  <si>
    <t>Esophagoscop mucosal resect</t>
  </si>
  <si>
    <t>43212</t>
  </si>
  <si>
    <t>Esophagoscop stent placement</t>
  </si>
  <si>
    <t>43213</t>
  </si>
  <si>
    <t>Esophagoscopy retro balloon</t>
  </si>
  <si>
    <t>43214</t>
  </si>
  <si>
    <t>Esophagosc dilate balloon 30</t>
  </si>
  <si>
    <t>43215</t>
  </si>
  <si>
    <t>Esophagoscopy flex remove fb</t>
  </si>
  <si>
    <t>43216</t>
  </si>
  <si>
    <t>Esophagoscopy lesion removal</t>
  </si>
  <si>
    <t>43217</t>
  </si>
  <si>
    <t>Esophagoscopy snare les remv</t>
  </si>
  <si>
    <t>43220</t>
  </si>
  <si>
    <t>Esophagoscopy balloon &lt;30mm</t>
  </si>
  <si>
    <t>43226</t>
  </si>
  <si>
    <t>Esoph endoscopy dilation</t>
  </si>
  <si>
    <t>43227</t>
  </si>
  <si>
    <t>Esophagoscopy control bleed</t>
  </si>
  <si>
    <t>43229</t>
  </si>
  <si>
    <t>Esophagoscopy lesion ablate</t>
  </si>
  <si>
    <t>43231</t>
  </si>
  <si>
    <t>Esophagoscop ultrasound exam</t>
  </si>
  <si>
    <t>43232</t>
  </si>
  <si>
    <t>Esophagoscopy w/us needle bx</t>
  </si>
  <si>
    <t>43235</t>
  </si>
  <si>
    <t>Egd diagnostic brush wash</t>
  </si>
  <si>
    <t>43233</t>
  </si>
  <si>
    <t>Egd balloon dil esoph30 mm/&gt;</t>
  </si>
  <si>
    <t>43236</t>
  </si>
  <si>
    <t>Uppr gi scope w/submuc inj</t>
  </si>
  <si>
    <t>43237</t>
  </si>
  <si>
    <t>Endoscopic us exam esoph</t>
  </si>
  <si>
    <t>43238</t>
  </si>
  <si>
    <t>Egd us fine needle bx/aspir</t>
  </si>
  <si>
    <t>43239</t>
  </si>
  <si>
    <t>Egd biopsy single/multiple</t>
  </si>
  <si>
    <t>43240</t>
  </si>
  <si>
    <t>Egd w/transmural drain cyst</t>
  </si>
  <si>
    <t>43241</t>
  </si>
  <si>
    <t>Egd tube/cath insertion</t>
  </si>
  <si>
    <t>43242</t>
  </si>
  <si>
    <t>43243</t>
  </si>
  <si>
    <t>Egd injection varices</t>
  </si>
  <si>
    <t>43244</t>
  </si>
  <si>
    <t>Egd varices ligation</t>
  </si>
  <si>
    <t>43245</t>
  </si>
  <si>
    <t>Egd dilate stricture</t>
  </si>
  <si>
    <t>43246</t>
  </si>
  <si>
    <t>Egd place gastrostomy tube</t>
  </si>
  <si>
    <t>43247</t>
  </si>
  <si>
    <t>Egd remove foreign body</t>
  </si>
  <si>
    <t>43248</t>
  </si>
  <si>
    <t>Egd guide wire insertion</t>
  </si>
  <si>
    <t>43249</t>
  </si>
  <si>
    <t>Esoph egd dilation &lt;30 mm</t>
  </si>
  <si>
    <t>43250</t>
  </si>
  <si>
    <t>Egd cautery tumor polyp</t>
  </si>
  <si>
    <t>43251</t>
  </si>
  <si>
    <t>Egd remove lesion snare</t>
  </si>
  <si>
    <t>43252</t>
  </si>
  <si>
    <t>Egd optical endomicroscopy</t>
  </si>
  <si>
    <t>43253</t>
  </si>
  <si>
    <t>Egd us transmural injxn/mark</t>
  </si>
  <si>
    <t>43254</t>
  </si>
  <si>
    <t>Egd endo mucosal resection</t>
  </si>
  <si>
    <t>43255</t>
  </si>
  <si>
    <t>Egd control bleeding any</t>
  </si>
  <si>
    <t>43257</t>
  </si>
  <si>
    <t>Egd w/thrml txmnt gerd</t>
  </si>
  <si>
    <t>43259</t>
  </si>
  <si>
    <t>Egd us exam duodenum/jejunum</t>
  </si>
  <si>
    <t>43266</t>
  </si>
  <si>
    <t>Egd endoscopic stent place</t>
  </si>
  <si>
    <t>43270</t>
  </si>
  <si>
    <t>Egd lesion ablation</t>
  </si>
  <si>
    <t>43260</t>
  </si>
  <si>
    <t>Ercp w/specimen collection</t>
  </si>
  <si>
    <t>43261</t>
  </si>
  <si>
    <t>Endo cholangiopancreatograph</t>
  </si>
  <si>
    <t>43262</t>
  </si>
  <si>
    <t>43263</t>
  </si>
  <si>
    <t>Ercp sphincter pressure meas</t>
  </si>
  <si>
    <t>43264</t>
  </si>
  <si>
    <t>Ercp remove duct calculi</t>
  </si>
  <si>
    <t>43265</t>
  </si>
  <si>
    <t>Ercp lithotripsy calculi</t>
  </si>
  <si>
    <t>43273</t>
  </si>
  <si>
    <t>Endoscopic pancreatoscopy</t>
  </si>
  <si>
    <t>ZZZ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</si>
  <si>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</si>
  <si>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</si>
  <si>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</si>
  <si>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</si>
  <si>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</si>
  <si>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</si>
  <si>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43277</t>
  </si>
  <si>
    <t>Ercp ea duct/ampulla dilate</t>
  </si>
  <si>
    <t>43278</t>
  </si>
  <si>
    <t>Ercp lesion ablate w/dilate</t>
  </si>
  <si>
    <t>43497</t>
  </si>
  <si>
    <t>090</t>
  </si>
  <si>
    <t>44360</t>
  </si>
  <si>
    <t>Small bowel endoscopy</t>
  </si>
  <si>
    <t>44361</t>
  </si>
  <si>
    <t>Small bowel endoscopy/biopsy</t>
  </si>
  <si>
    <t>44363</t>
  </si>
  <si>
    <t>44364</t>
  </si>
  <si>
    <t>44365</t>
  </si>
  <si>
    <t>44366</t>
  </si>
  <si>
    <t>44369</t>
  </si>
  <si>
    <t>44370</t>
  </si>
  <si>
    <t>Small bowel endoscopy/stent</t>
  </si>
  <si>
    <t>44372</t>
  </si>
  <si>
    <t>44373</t>
  </si>
  <si>
    <t>44376</t>
  </si>
  <si>
    <t>44377</t>
  </si>
  <si>
    <t>44378</t>
  </si>
  <si>
    <t>44379</t>
  </si>
  <si>
    <t>S bowel endoscope w/stent</t>
  </si>
  <si>
    <t>44380</t>
  </si>
  <si>
    <t>Small bowel endoscopy br/wa</t>
  </si>
  <si>
    <t>44381</t>
  </si>
  <si>
    <t>44382</t>
  </si>
  <si>
    <t>44384</t>
  </si>
  <si>
    <t>44385</t>
  </si>
  <si>
    <t>Endoscopy of bowel pouch</t>
  </si>
  <si>
    <t>44386</t>
  </si>
  <si>
    <t>Endoscopy bowel pouch/biop</t>
  </si>
  <si>
    <t>44388</t>
  </si>
  <si>
    <t>Colonoscopy thru stoma spx</t>
  </si>
  <si>
    <t>44389</t>
  </si>
  <si>
    <t>Colonoscopy with biopsy</t>
  </si>
  <si>
    <t>44390</t>
  </si>
  <si>
    <t>Colonoscopy for foreign body</t>
  </si>
  <si>
    <t>44391</t>
  </si>
  <si>
    <t>Colonoscopy for bleeding</t>
  </si>
  <si>
    <t>44392</t>
  </si>
  <si>
    <t>Colonoscopy &amp; polypectomy</t>
  </si>
  <si>
    <t>44394</t>
  </si>
  <si>
    <t>Colonoscopy w/snare</t>
  </si>
  <si>
    <t>44401</t>
  </si>
  <si>
    <t>Colonoscopy with ablation</t>
  </si>
  <si>
    <t>44402</t>
  </si>
  <si>
    <t>Colonoscopy w/stent plcmt</t>
  </si>
  <si>
    <t>44403</t>
  </si>
  <si>
    <t>Colonoscopy w/resection</t>
  </si>
  <si>
    <t>44404</t>
  </si>
  <si>
    <t>Colonoscopy w/injection</t>
  </si>
  <si>
    <t>44405</t>
  </si>
  <si>
    <t>Colonoscopy w/dilation</t>
  </si>
  <si>
    <t>44406</t>
  </si>
  <si>
    <t>Colonoscopy w/ultrasound</t>
  </si>
  <si>
    <t>44407</t>
  </si>
  <si>
    <t>Colonoscopy w/ndl aspir/bx</t>
  </si>
  <si>
    <t>44408</t>
  </si>
  <si>
    <t>Colonoscopy w/decompression</t>
  </si>
  <si>
    <t>45330</t>
  </si>
  <si>
    <t>Diagnostic sigmoidoscopy</t>
  </si>
  <si>
    <t>45331</t>
  </si>
  <si>
    <t>Sigmoidoscopy and biopsy</t>
  </si>
  <si>
    <t>45332</t>
  </si>
  <si>
    <t>Sigmoidoscopy w/fb removal</t>
  </si>
  <si>
    <t>45333</t>
  </si>
  <si>
    <t>Sigmoidoscopy &amp; polypectomy</t>
  </si>
  <si>
    <t>45334</t>
  </si>
  <si>
    <t>Sigmoidoscopy for bleeding</t>
  </si>
  <si>
    <t>45335</t>
  </si>
  <si>
    <t>Sigmoidoscopy w/submuc inj</t>
  </si>
  <si>
    <t>45337</t>
  </si>
  <si>
    <t>Sigmoidoscopy &amp; decompress</t>
  </si>
  <si>
    <t>45338</t>
  </si>
  <si>
    <t>Sigmoidoscopy w/tumr remove</t>
  </si>
  <si>
    <t>45340</t>
  </si>
  <si>
    <t>Sig w/tndsc balloon dilation</t>
  </si>
  <si>
    <t>45341</t>
  </si>
  <si>
    <t>Sigmoidoscopy w/ultrasound</t>
  </si>
  <si>
    <t>45342</t>
  </si>
  <si>
    <t>Sigmoidoscopy w/us guide bx</t>
  </si>
  <si>
    <t>45346</t>
  </si>
  <si>
    <t>Sigmoidoscopy w/ablation</t>
  </si>
  <si>
    <t>45347</t>
  </si>
  <si>
    <t>Sigmoidoscopy w/plcmt stent</t>
  </si>
  <si>
    <t>45349</t>
  </si>
  <si>
    <t>Sigmoidoscopy w/resection</t>
  </si>
  <si>
    <t>45350</t>
  </si>
  <si>
    <t>Sgmdsc w/band ligation</t>
  </si>
  <si>
    <t>45378</t>
  </si>
  <si>
    <t>Diagnostic colonoscopy</t>
  </si>
  <si>
    <t>45379</t>
  </si>
  <si>
    <t>Colonoscopy w/fb removal</t>
  </si>
  <si>
    <t>45380</t>
  </si>
  <si>
    <t>Colonoscopy and biopsy</t>
  </si>
  <si>
    <t>45381</t>
  </si>
  <si>
    <t>Colonoscopy submucous njx</t>
  </si>
  <si>
    <t>45382</t>
  </si>
  <si>
    <t>Colonoscopy w/control bleed</t>
  </si>
  <si>
    <t>45384</t>
  </si>
  <si>
    <t>Colonoscopy w/lesion removal</t>
  </si>
  <si>
    <t>45385</t>
  </si>
  <si>
    <t>45386</t>
  </si>
  <si>
    <t>Colonoscopy w/balloon dilat</t>
  </si>
  <si>
    <t>45388</t>
  </si>
  <si>
    <t>Colonoscopy w/ablation</t>
  </si>
  <si>
    <t>45389</t>
  </si>
  <si>
    <t>45390</t>
  </si>
  <si>
    <t>45391</t>
  </si>
  <si>
    <t>Colonoscopy w/endoscope us</t>
  </si>
  <si>
    <t>45392</t>
  </si>
  <si>
    <t>Colonoscopy w/endoscopic fnb</t>
  </si>
  <si>
    <t>45393</t>
  </si>
  <si>
    <t>45398</t>
  </si>
  <si>
    <t>Colonoscopy w/band ligation</t>
  </si>
  <si>
    <t>74261</t>
  </si>
  <si>
    <t>Ct colonography dx</t>
  </si>
  <si>
    <t>XXX</t>
  </si>
  <si>
    <t>74262</t>
  </si>
  <si>
    <t>Ct colonography dx w/dye</t>
  </si>
  <si>
    <t>74263</t>
  </si>
  <si>
    <t>N</t>
  </si>
  <si>
    <t>+</t>
  </si>
  <si>
    <t>Ct colonography screening</t>
  </si>
  <si>
    <t>88304</t>
  </si>
  <si>
    <t>Tissue exam by pathologist</t>
  </si>
  <si>
    <t>88305</t>
  </si>
  <si>
    <t>91010</t>
  </si>
  <si>
    <t>Esophagus motility study</t>
  </si>
  <si>
    <t>91013</t>
  </si>
  <si>
    <t>Esophgl motil w/stim/perfus</t>
  </si>
  <si>
    <t>91020</t>
  </si>
  <si>
    <t>Gastric motility studies</t>
  </si>
  <si>
    <t>91022</t>
  </si>
  <si>
    <t>Duodenal motility study</t>
  </si>
  <si>
    <t>91030</t>
  </si>
  <si>
    <t>Acid perfusion of esophagus</t>
  </si>
  <si>
    <t>91034</t>
  </si>
  <si>
    <t>Gastroesophageal reflux test</t>
  </si>
  <si>
    <t>91035</t>
  </si>
  <si>
    <t>G-esoph reflx tst w/electrod</t>
  </si>
  <si>
    <t>91037</t>
  </si>
  <si>
    <t>Esoph imped function test</t>
  </si>
  <si>
    <t>91038</t>
  </si>
  <si>
    <t>Esoph imped funct test &gt; 1hr</t>
  </si>
  <si>
    <t>91040</t>
  </si>
  <si>
    <t>Esoph balloon distension tst</t>
  </si>
  <si>
    <t>91065</t>
  </si>
  <si>
    <t>Breath hydrogen/methane test</t>
  </si>
  <si>
    <t>91110</t>
  </si>
  <si>
    <t>91111</t>
  </si>
  <si>
    <t>91112</t>
  </si>
  <si>
    <t>Gi wireless capsule measure</t>
  </si>
  <si>
    <t>91113</t>
  </si>
  <si>
    <t>Gi trc img intral colon i&amp;r</t>
  </si>
  <si>
    <t>91117</t>
  </si>
  <si>
    <t>Colon motility 6 hr study</t>
  </si>
  <si>
    <t>91120</t>
  </si>
  <si>
    <t>Rectal sensation test</t>
  </si>
  <si>
    <t>91122</t>
  </si>
  <si>
    <t>Anal pressure record</t>
  </si>
  <si>
    <t>91132</t>
  </si>
  <si>
    <t>Electrogastrography</t>
  </si>
  <si>
    <t>91133</t>
  </si>
  <si>
    <t>Electrogastrography w/test</t>
  </si>
  <si>
    <t>91200</t>
  </si>
  <si>
    <t>Liver elastography</t>
  </si>
  <si>
    <t>96360</t>
  </si>
  <si>
    <t>Hydration iv infusion init</t>
  </si>
  <si>
    <t>96361</t>
  </si>
  <si>
    <t>Hydrate iv infusion add-on</t>
  </si>
  <si>
    <t>96365</t>
  </si>
  <si>
    <t>Ther/proph/diag iv inf init</t>
  </si>
  <si>
    <t>96366</t>
  </si>
  <si>
    <t>Ther/proph/diag iv inf addon</t>
  </si>
  <si>
    <t>96367</t>
  </si>
  <si>
    <t>Tx/proph/dg addl seq iv inf</t>
  </si>
  <si>
    <t>96368</t>
  </si>
  <si>
    <t>Ther/diag concurrent inf</t>
  </si>
  <si>
    <t>96369</t>
  </si>
  <si>
    <t>Sc ther infusion up to 1 hr</t>
  </si>
  <si>
    <t>96370</t>
  </si>
  <si>
    <t>Sc ther infusion addl hr</t>
  </si>
  <si>
    <t>96371</t>
  </si>
  <si>
    <t>Sc ther infusion reset pump</t>
  </si>
  <si>
    <t>96372</t>
  </si>
  <si>
    <t>Ther/proph/diag inj sc/im</t>
  </si>
  <si>
    <t>96413</t>
  </si>
  <si>
    <t>Chemo iv infusion 1 hr</t>
  </si>
  <si>
    <t>96415</t>
  </si>
  <si>
    <t>Chemo iv infusion addl hr</t>
  </si>
  <si>
    <t>96570</t>
  </si>
  <si>
    <t>Photodynmc tx 30 min add-on</t>
  </si>
  <si>
    <t>96571</t>
  </si>
  <si>
    <t>Photodynamic tx addl 15 min</t>
  </si>
  <si>
    <t>G0104</t>
  </si>
  <si>
    <t>Ca screen;flexi sigmoidscope</t>
  </si>
  <si>
    <t>G0105</t>
  </si>
  <si>
    <t>Colorectal scrn; hi risk ind</t>
  </si>
  <si>
    <t>G0121</t>
  </si>
  <si>
    <t>Colon ca scrn not hi rsk ind</t>
  </si>
  <si>
    <t>Office o/p new sf 15-29 min</t>
  </si>
  <si>
    <t>Office o/p new low 30-44 min</t>
  </si>
  <si>
    <t>Office o/p new mod 45-59 min</t>
  </si>
  <si>
    <t>Office o/p new hi 60-74 min</t>
  </si>
  <si>
    <t>Off/op est may x req phy/qhp</t>
  </si>
  <si>
    <t>Office o/p est sf 10-19 min</t>
  </si>
  <si>
    <t>Office o/p est low 20-29 min</t>
  </si>
  <si>
    <t>Office o/p est mod 30-39 min</t>
  </si>
  <si>
    <t>Office o/p est hi 40-54 min</t>
  </si>
  <si>
    <t>G2010</t>
  </si>
  <si>
    <t>Remot image submit by pt</t>
  </si>
  <si>
    <t>G2012</t>
  </si>
  <si>
    <t>Brief check in by md/qhp</t>
  </si>
  <si>
    <t>G2212</t>
  </si>
  <si>
    <t>Prolong outpt/office vis</t>
  </si>
  <si>
    <t>G2252</t>
  </si>
  <si>
    <t>Brief chkin by md/qhp, 11-20</t>
  </si>
  <si>
    <t>99441</t>
  </si>
  <si>
    <t>Phone e/m phys/qhp 5-10 min</t>
  </si>
  <si>
    <t>99442</t>
  </si>
  <si>
    <t>Phone e/m phys/qhp 11-20 min</t>
  </si>
  <si>
    <t>99443</t>
  </si>
  <si>
    <t>Phone e/m phys/qhp 21-30 min</t>
  </si>
  <si>
    <t>99421</t>
  </si>
  <si>
    <t>Ol dig e/m svc 5-10 min</t>
  </si>
  <si>
    <t>99422</t>
  </si>
  <si>
    <t>Ol dig e/m svc 11-20 min</t>
  </si>
  <si>
    <t>99423</t>
  </si>
  <si>
    <t>Ol dig e/m svc 21+ min</t>
  </si>
  <si>
    <r>
      <t>Addendum B – Relative Value Units and Related Information Used In</t>
    </r>
    <r>
      <rPr>
        <b/>
        <sz val="11"/>
        <color rgb="FFFF0000"/>
        <rFont val="Calibri"/>
        <family val="2"/>
        <scheme val="minor"/>
      </rPr>
      <t xml:space="preserve"> CY 2021 Final Rule</t>
    </r>
  </si>
  <si>
    <t>POEM</t>
  </si>
  <si>
    <t>Gi tract capsule endoscopy</t>
  </si>
  <si>
    <t>Esophageal capsule endoscopy</t>
  </si>
  <si>
    <t>Office o/p est minimal prob</t>
  </si>
  <si>
    <r>
      <rPr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CPT codes and descriptors only are copyright 2020 American Medical Association.  All Rights Reserved.  Applicable FARS/DFARS apply.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</si>
  <si>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If values are reflected for a code with a status indicator other than "A", "R", or "T", the RVUs generally reflect recommendations submitted to CMS processed through the PFS methodolgy without modification.</t>
    </r>
  </si>
  <si>
    <t>Evaluation and Management</t>
  </si>
  <si>
    <t>2021 Non-Facility National Payment</t>
  </si>
  <si>
    <t>2022 Final Non-Facility National Payment</t>
  </si>
  <si>
    <t>Source - CMS CY2022 Final HOPD Rule -https://www.cms.gov/medicaremedicare-fee-service-paymenthospitaloutpatientppshospital-outpatient-regulations-and-notices/cms-1753-f</t>
  </si>
  <si>
    <t>Source - CMS CY2022 Final MPFS Rule -https://www.cms.gov/medicaremedicare-fee-service-payment-physician-fee-schedule-regulations-and-notices/cms-1753-f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</si>
</sst>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Arial Narrow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9" fillId="0" borderId="0"/>
  </cellStyleXfs>
  <cellXfs count="130">
    <xf numFmtId="0" fontId="0" fillId="0" borderId="0" xfId="0"/>
    <xf numFmtId="0" fontId="5" fillId="0" borderId="0" xfId="0" applyFont="1" applyAlignment="1">
      <alignment wrapText="1"/>
    </xf>
    <xf numFmtId="44" fontId="5" fillId="0" borderId="0" xfId="2" applyFont="1"/>
    <xf numFmtId="9" fontId="5" fillId="0" borderId="0" xfId="3" applyFont="1"/>
    <xf numFmtId="0" fontId="5" fillId="0" borderId="0" xfId="0" applyFont="1" applyAlignment="1">
      <alignment horizontal="center" wrapText="1"/>
    </xf>
    <xf numFmtId="0" fontId="3" fillId="3" borderId="1" xfId="0" applyFont="1" applyFill="1" applyBorder="1" applyAlignment="1">
      <alignment wrapText="1"/>
    </xf>
    <xf numFmtId="44" fontId="6" fillId="4" borderId="1" xfId="2" applyFont="1" applyFill="1" applyBorder="1"/>
    <xf numFmtId="0" fontId="3" fillId="4" borderId="1" xfId="0" applyFont="1" applyFill="1" applyBorder="1" applyAlignment="1">
      <alignment horizontal="center" wrapText="1"/>
    </xf>
    <xf numFmtId="9" fontId="3" fillId="4" borderId="1" xfId="3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3" fontId="3" fillId="5" borderId="1" xfId="1" applyFont="1" applyFill="1" applyBorder="1" applyAlignment="1">
      <alignment wrapText="1"/>
    </xf>
    <xf numFmtId="43" fontId="3" fillId="3" borderId="1" xfId="1" applyFont="1" applyFill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1" applyFont="1" applyAlignment="1">
      <alignment wrapText="1"/>
    </xf>
    <xf numFmtId="0" fontId="12" fillId="0" borderId="1" xfId="0" applyFont="1" applyBorder="1" applyAlignment="1">
      <alignment wrapText="1"/>
    </xf>
    <xf numFmtId="0" fontId="11" fillId="3" borderId="0" xfId="0" applyFont="1" applyFill="1" applyAlignment="1">
      <alignment wrapText="1"/>
    </xf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wrapText="1"/>
    </xf>
    <xf numFmtId="0" fontId="15" fillId="0" borderId="1" xfId="0" applyFont="1" applyBorder="1" applyAlignment="1">
      <alignment wrapText="1"/>
    </xf>
    <xf numFmtId="44" fontId="15" fillId="0" borderId="1" xfId="2" applyFont="1" applyBorder="1"/>
    <xf numFmtId="44" fontId="15" fillId="0" borderId="1" xfId="2" applyFont="1" applyBorder="1" applyAlignment="1">
      <alignment wrapText="1"/>
    </xf>
    <xf numFmtId="44" fontId="15" fillId="0" borderId="1" xfId="2" applyFont="1" applyBorder="1" applyAlignment="1">
      <alignment horizontal="center" wrapText="1"/>
    </xf>
    <xf numFmtId="9" fontId="15" fillId="0" borderId="1" xfId="3" applyFont="1" applyBorder="1"/>
    <xf numFmtId="49" fontId="15" fillId="0" borderId="1" xfId="1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44" fontId="15" fillId="0" borderId="1" xfId="0" applyNumberFormat="1" applyFont="1" applyBorder="1" applyAlignment="1">
      <alignment wrapText="1"/>
    </xf>
    <xf numFmtId="0" fontId="15" fillId="0" borderId="1" xfId="2" applyNumberFormat="1" applyFont="1" applyBorder="1" applyAlignment="1">
      <alignment horizontal="center" wrapText="1"/>
    </xf>
    <xf numFmtId="0" fontId="15" fillId="0" borderId="1" xfId="1" applyNumberFormat="1" applyFont="1" applyBorder="1" applyAlignment="1">
      <alignment horizontal="center" wrapText="1"/>
    </xf>
    <xf numFmtId="44" fontId="16" fillId="0" borderId="1" xfId="0" applyNumberFormat="1" applyFont="1" applyBorder="1" applyAlignment="1">
      <alignment wrapText="1"/>
    </xf>
    <xf numFmtId="49" fontId="16" fillId="0" borderId="4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44" fontId="12" fillId="0" borderId="1" xfId="2" applyFont="1" applyBorder="1"/>
    <xf numFmtId="0" fontId="15" fillId="3" borderId="0" xfId="4" applyFont="1" applyFill="1"/>
    <xf numFmtId="0" fontId="16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wrapText="1"/>
    </xf>
    <xf numFmtId="49" fontId="12" fillId="0" borderId="4" xfId="0" applyNumberFormat="1" applyFont="1" applyBorder="1" applyAlignment="1">
      <alignment wrapText="1"/>
    </xf>
    <xf numFmtId="44" fontId="15" fillId="0" borderId="0" xfId="2" applyFont="1"/>
    <xf numFmtId="44" fontId="12" fillId="0" borderId="1" xfId="2" applyFont="1" applyBorder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49" fontId="12" fillId="0" borderId="6" xfId="0" applyNumberFormat="1" applyFont="1" applyBorder="1" applyAlignment="1">
      <alignment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9" fontId="8" fillId="0" borderId="1" xfId="3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3" fontId="0" fillId="0" borderId="0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8" fillId="0" borderId="0" xfId="0" applyFont="1"/>
    <xf numFmtId="0" fontId="3" fillId="5" borderId="1" xfId="0" applyFont="1" applyFill="1" applyBorder="1" applyAlignment="1">
      <alignment horizontal="center" wrapText="1"/>
    </xf>
    <xf numFmtId="43" fontId="3" fillId="5" borderId="1" xfId="1" applyFont="1" applyFill="1" applyBorder="1" applyAlignment="1">
      <alignment horizontal="center" wrapText="1"/>
    </xf>
    <xf numFmtId="43" fontId="3" fillId="6" borderId="1" xfId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43" fontId="3" fillId="7" borderId="1" xfId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43" fontId="3" fillId="8" borderId="1" xfId="1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43" fontId="3" fillId="9" borderId="1" xfId="1" applyFont="1" applyFill="1" applyBorder="1" applyAlignment="1">
      <alignment horizontal="center" wrapText="1"/>
    </xf>
    <xf numFmtId="0" fontId="14" fillId="10" borderId="1" xfId="0" applyFont="1" applyFill="1" applyBorder="1" applyAlignment="1">
      <alignment wrapText="1"/>
    </xf>
    <xf numFmtId="0" fontId="14" fillId="10" borderId="2" xfId="0" applyFont="1" applyFill="1" applyBorder="1" applyAlignment="1">
      <alignment wrapText="1"/>
    </xf>
    <xf numFmtId="0" fontId="14" fillId="7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2" xfId="0" applyBorder="1" applyAlignment="1">
      <alignment horizontal="left" vertical="center"/>
    </xf>
    <xf numFmtId="164" fontId="0" fillId="0" borderId="1" xfId="0" applyNumberFormat="1" applyBorder="1"/>
    <xf numFmtId="9" fontId="0" fillId="0" borderId="1" xfId="3" applyFont="1" applyBorder="1"/>
    <xf numFmtId="9" fontId="20" fillId="0" borderId="1" xfId="0" applyNumberFormat="1" applyFont="1" applyBorder="1" applyAlignment="1">
      <alignment horizontal="center" vertical="center"/>
    </xf>
    <xf numFmtId="9" fontId="21" fillId="0" borderId="1" xfId="3" applyFont="1" applyBorder="1" applyAlignment="1">
      <alignment horizontal="center" vertical="center"/>
    </xf>
    <xf numFmtId="0" fontId="17" fillId="0" borderId="0" xfId="0" applyFont="1" applyAlignment="1"/>
    <xf numFmtId="0" fontId="3" fillId="3" borderId="3" xfId="0" applyFont="1" applyFill="1" applyBorder="1" applyAlignment="1">
      <alignment horizontal="left" vertical="center" wrapText="1"/>
    </xf>
    <xf numFmtId="44" fontId="0" fillId="0" borderId="1" xfId="2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49" fontId="0" fillId="0" borderId="0" xfId="0" applyNumberFormat="1"/>
    <xf numFmtId="2" fontId="23" fillId="0" borderId="0" xfId="0" applyNumberFormat="1" applyFont="1" applyAlignment="1">
      <alignment horizontal="center"/>
    </xf>
    <xf numFmtId="0" fontId="24" fillId="0" borderId="7" xfId="5" applyFont="1" applyBorder="1" applyAlignment="1">
      <alignment horizontal="center" wrapText="1"/>
    </xf>
    <xf numFmtId="0" fontId="24" fillId="0" borderId="7" xfId="5" applyFont="1" applyBorder="1" applyAlignment="1">
      <alignment horizontal="center"/>
    </xf>
    <xf numFmtId="2" fontId="24" fillId="0" borderId="7" xfId="5" applyNumberFormat="1" applyFont="1" applyBorder="1" applyAlignment="1">
      <alignment horizontal="center" wrapText="1"/>
    </xf>
    <xf numFmtId="0" fontId="24" fillId="0" borderId="0" xfId="5" applyFont="1" applyAlignment="1">
      <alignment horizontal="center" wrapText="1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left" vertical="center"/>
    </xf>
    <xf numFmtId="49" fontId="0" fillId="11" borderId="0" xfId="0" quotePrefix="1" applyNumberFormat="1" applyFill="1" applyAlignment="1">
      <alignment horizontal="center" vertical="center"/>
    </xf>
    <xf numFmtId="2" fontId="0" fillId="0" borderId="0" xfId="0" applyNumberFormat="1"/>
    <xf numFmtId="0" fontId="28" fillId="12" borderId="1" xfId="0" applyFont="1" applyFill="1" applyBorder="1" applyAlignment="1">
      <alignment horizontal="left" vertical="top"/>
    </xf>
    <xf numFmtId="49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1" fillId="3" borderId="1" xfId="4" applyFont="1" applyFill="1" applyBorder="1"/>
    <xf numFmtId="0" fontId="15" fillId="3" borderId="1" xfId="4" applyFont="1" applyFill="1" applyBorder="1"/>
    <xf numFmtId="0" fontId="4" fillId="0" borderId="0" xfId="0" applyFont="1" applyAlignment="1">
      <alignment horizontal="left"/>
    </xf>
    <xf numFmtId="0" fontId="11" fillId="3" borderId="2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0" fontId="26" fillId="0" borderId="8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</cellXfs>
  <cellStyles count="6">
    <cellStyle name="20% - Accent5" xfId="4" builtinId="46"/>
    <cellStyle name="Comma" xfId="1" builtinId="3"/>
    <cellStyle name="Currency" xfId="2" builtinId="4"/>
    <cellStyle name="Normal" xfId="0" builtinId="0"/>
    <cellStyle name="Normal_Sheet1" xfId="5" xr:uid="{B2459280-D1BC-F948-99D2-4E7C88F8A81A}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603C-BDC7-0C48-AFFC-0D0A6724114B}">
  <sheetPr>
    <pageSetUpPr fitToPage="1"/>
  </sheetPr>
  <dimension ref="A2:AG62"/>
  <sheetViews>
    <sheetView tabSelected="1" workbookViewId="0">
      <selection activeCell="AA18" sqref="AA18"/>
    </sheetView>
  </sheetViews>
  <sheetFormatPr baseColWidth="10" defaultRowHeight="16"/>
  <cols>
    <col min="2" max="2" width="9.33203125" customWidth="1"/>
    <col min="3" max="3" width="34.6640625" style="65" customWidth="1"/>
    <col min="4" max="24" width="0" hidden="1" customWidth="1"/>
    <col min="25" max="25" width="11.83203125" customWidth="1"/>
    <col min="26" max="26" width="0" hidden="1" customWidth="1"/>
    <col min="27" max="27" width="11.5" customWidth="1"/>
    <col min="28" max="28" width="12" customWidth="1"/>
    <col min="29" max="32" width="0" hidden="1" customWidth="1"/>
    <col min="33" max="33" width="0.1640625" customWidth="1"/>
  </cols>
  <sheetData>
    <row r="2" spans="1:33" s="66" customFormat="1" ht="21">
      <c r="A2" s="85" t="s">
        <v>133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4" spans="1:33" ht="71" customHeight="1">
      <c r="A4" s="5" t="s">
        <v>63</v>
      </c>
      <c r="B4" s="9" t="s">
        <v>64</v>
      </c>
      <c r="C4" s="62" t="s">
        <v>1</v>
      </c>
      <c r="D4" s="10" t="s">
        <v>65</v>
      </c>
      <c r="E4" s="67" t="s">
        <v>93</v>
      </c>
      <c r="F4" s="67" t="s">
        <v>66</v>
      </c>
      <c r="G4" s="67" t="s">
        <v>116</v>
      </c>
      <c r="H4" s="68" t="s">
        <v>67</v>
      </c>
      <c r="I4" s="69" t="s">
        <v>68</v>
      </c>
      <c r="J4" s="70" t="s">
        <v>91</v>
      </c>
      <c r="K4" s="70" t="s">
        <v>69</v>
      </c>
      <c r="L4" s="70" t="s">
        <v>117</v>
      </c>
      <c r="M4" s="69" t="s">
        <v>92</v>
      </c>
      <c r="N4" s="71" t="s">
        <v>70</v>
      </c>
      <c r="O4" s="72" t="s">
        <v>94</v>
      </c>
      <c r="P4" s="72" t="s">
        <v>71</v>
      </c>
      <c r="Q4" s="72" t="s">
        <v>118</v>
      </c>
      <c r="R4" s="71" t="s">
        <v>72</v>
      </c>
      <c r="S4" s="73" t="s">
        <v>73</v>
      </c>
      <c r="T4" s="73" t="s">
        <v>95</v>
      </c>
      <c r="U4" s="73" t="s">
        <v>74</v>
      </c>
      <c r="V4" s="73" t="s">
        <v>119</v>
      </c>
      <c r="W4" s="73" t="s">
        <v>75</v>
      </c>
      <c r="X4" s="74" t="s">
        <v>76</v>
      </c>
      <c r="Y4" s="74" t="s">
        <v>96</v>
      </c>
      <c r="Z4" s="74" t="s">
        <v>77</v>
      </c>
      <c r="AA4" s="74" t="s">
        <v>120</v>
      </c>
      <c r="AB4" s="75" t="s">
        <v>126</v>
      </c>
      <c r="AC4" s="5" t="s">
        <v>78</v>
      </c>
      <c r="AD4" s="5" t="s">
        <v>79</v>
      </c>
      <c r="AE4" s="5" t="s">
        <v>80</v>
      </c>
      <c r="AF4" s="11" t="s">
        <v>81</v>
      </c>
      <c r="AG4" s="5" t="s">
        <v>82</v>
      </c>
    </row>
    <row r="5" spans="1:33">
      <c r="A5" s="116" t="s">
        <v>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</row>
    <row r="6" spans="1:33" s="54" customFormat="1" ht="17">
      <c r="A6" s="49">
        <v>93303</v>
      </c>
      <c r="B6" s="47"/>
      <c r="C6" s="63" t="s">
        <v>123</v>
      </c>
      <c r="D6" s="50">
        <v>1.3</v>
      </c>
      <c r="E6" s="50">
        <v>1.3</v>
      </c>
      <c r="F6" s="12">
        <v>1.3</v>
      </c>
      <c r="G6" s="12">
        <v>1.3</v>
      </c>
      <c r="H6" s="51">
        <f>(F6-E6)/F6</f>
        <v>0</v>
      </c>
      <c r="I6" s="49">
        <v>5.43</v>
      </c>
      <c r="J6" s="12">
        <v>5.21</v>
      </c>
      <c r="K6" s="12">
        <v>5.16</v>
      </c>
      <c r="L6" s="12">
        <v>5.71</v>
      </c>
      <c r="M6" s="51">
        <f t="shared" ref="M6:M20" si="0">(L6-J6)/K6</f>
        <v>9.6899224806201542E-2</v>
      </c>
      <c r="N6" s="50">
        <v>7.0000000000000007E-2</v>
      </c>
      <c r="O6" s="12">
        <v>7.0000000000000007E-2</v>
      </c>
      <c r="P6" s="12">
        <v>0.06</v>
      </c>
      <c r="Q6" s="12">
        <v>0.06</v>
      </c>
      <c r="R6" s="51">
        <f t="shared" ref="R6:R20" si="1">(Q6-O6)/P6</f>
        <v>-0.16666666666666682</v>
      </c>
      <c r="S6" s="50">
        <f t="shared" ref="S6:S20" si="2">SUM(D6+I6+N6)</f>
        <v>6.8</v>
      </c>
      <c r="T6" s="12">
        <v>6.58</v>
      </c>
      <c r="U6" s="12">
        <v>6.52</v>
      </c>
      <c r="V6" s="12">
        <v>7.07</v>
      </c>
      <c r="W6" s="51">
        <f>(V6-T6)/U6</f>
        <v>7.5153374233128872E-2</v>
      </c>
      <c r="X6" s="53">
        <v>240.08403000000001</v>
      </c>
      <c r="Y6" s="53">
        <f>SUM(T6*34.89)</f>
        <v>229.5762</v>
      </c>
      <c r="Z6" s="53">
        <f>SUM(U6*36.09)</f>
        <v>235.30680000000001</v>
      </c>
      <c r="AA6" s="53">
        <v>224.38</v>
      </c>
      <c r="AB6" s="84">
        <f>(AA6-Y6)/AA6</f>
        <v>-2.31580354755326E-2</v>
      </c>
      <c r="AC6" s="50">
        <v>1.3</v>
      </c>
      <c r="AD6" s="49">
        <v>5.43</v>
      </c>
      <c r="AE6" s="49">
        <v>0.06</v>
      </c>
      <c r="AF6" s="52">
        <f>SUM(AC6:AE6)</f>
        <v>6.7899999999999991</v>
      </c>
      <c r="AG6" s="49"/>
    </row>
    <row r="7" spans="1:33" s="54" customFormat="1" ht="17">
      <c r="A7" s="49">
        <v>93303</v>
      </c>
      <c r="B7" s="47" t="s">
        <v>83</v>
      </c>
      <c r="C7" s="63" t="s">
        <v>123</v>
      </c>
      <c r="D7" s="50">
        <v>0</v>
      </c>
      <c r="E7" s="50">
        <v>0</v>
      </c>
      <c r="F7" s="12">
        <v>0</v>
      </c>
      <c r="G7" s="12" t="s">
        <v>97</v>
      </c>
      <c r="H7" s="50">
        <v>0</v>
      </c>
      <c r="I7" s="49">
        <v>4.97</v>
      </c>
      <c r="J7" s="12">
        <v>4.75</v>
      </c>
      <c r="K7" s="12">
        <v>4.71</v>
      </c>
      <c r="L7" s="12">
        <v>5.24</v>
      </c>
      <c r="M7" s="51">
        <f t="shared" si="0"/>
        <v>0.10403397027600854</v>
      </c>
      <c r="N7" s="50">
        <v>0.02</v>
      </c>
      <c r="O7" s="12">
        <v>0.02</v>
      </c>
      <c r="P7" s="12">
        <v>0.02</v>
      </c>
      <c r="Q7" s="12">
        <v>0.02</v>
      </c>
      <c r="R7" s="51">
        <f t="shared" si="1"/>
        <v>0</v>
      </c>
      <c r="S7" s="50">
        <f t="shared" si="2"/>
        <v>4.9899999999999993</v>
      </c>
      <c r="T7" s="12">
        <v>4.7699999999999996</v>
      </c>
      <c r="U7" s="12">
        <v>4.7300000000000004</v>
      </c>
      <c r="V7" s="12">
        <v>5.26</v>
      </c>
      <c r="W7" s="51">
        <f t="shared" ref="W7:W20" si="3">(V7-T7)/U7</f>
        <v>0.10359408033826642</v>
      </c>
      <c r="X7" s="53">
        <v>175.12855999999999</v>
      </c>
      <c r="Y7" s="53">
        <f t="shared" ref="Y7:Y20" si="4">SUM(T7*34.89)</f>
        <v>166.42529999999999</v>
      </c>
      <c r="Z7" s="53">
        <f t="shared" ref="Z7:Z20" si="5">SUM(U7*36.09)</f>
        <v>170.70570000000004</v>
      </c>
      <c r="AA7" s="53">
        <v>163.58000000000001</v>
      </c>
      <c r="AB7" s="84">
        <f t="shared" ref="AB7:AB20" si="6">(AA7-Y7)/AA7</f>
        <v>-1.739393568895941E-2</v>
      </c>
      <c r="AC7" s="50">
        <v>0</v>
      </c>
      <c r="AD7" s="49">
        <v>4.97</v>
      </c>
      <c r="AE7" s="49">
        <v>0.02</v>
      </c>
      <c r="AF7" s="52">
        <f t="shared" ref="AF7:AF20" si="7">SUM(AC7:AE7)</f>
        <v>4.9899999999999993</v>
      </c>
      <c r="AG7" s="49"/>
    </row>
    <row r="8" spans="1:33" s="54" customFormat="1" ht="17">
      <c r="A8" s="49">
        <v>93303</v>
      </c>
      <c r="B8" s="47">
        <v>26</v>
      </c>
      <c r="C8" s="63" t="s">
        <v>124</v>
      </c>
      <c r="D8" s="50">
        <v>1.3</v>
      </c>
      <c r="E8" s="50">
        <v>1.3</v>
      </c>
      <c r="F8" s="12">
        <v>1.3</v>
      </c>
      <c r="G8" s="12">
        <v>1.3</v>
      </c>
      <c r="H8" s="51">
        <f t="shared" ref="H8:H20" si="8">(F8-E8)/F8</f>
        <v>0</v>
      </c>
      <c r="I8" s="49">
        <v>0.46</v>
      </c>
      <c r="J8" s="12">
        <v>0.46</v>
      </c>
      <c r="K8" s="12">
        <v>0.45</v>
      </c>
      <c r="L8" s="12">
        <v>0.47</v>
      </c>
      <c r="M8" s="51">
        <f t="shared" si="0"/>
        <v>2.2222222222222119E-2</v>
      </c>
      <c r="N8" s="50">
        <v>0.05</v>
      </c>
      <c r="O8" s="12">
        <v>0.05</v>
      </c>
      <c r="P8" s="12">
        <v>0.04</v>
      </c>
      <c r="Q8" s="12">
        <v>0.04</v>
      </c>
      <c r="R8" s="51">
        <f t="shared" si="1"/>
        <v>-0.25000000000000006</v>
      </c>
      <c r="S8" s="50">
        <f t="shared" si="2"/>
        <v>1.81</v>
      </c>
      <c r="T8" s="12">
        <v>1.81</v>
      </c>
      <c r="U8" s="12">
        <v>1.79</v>
      </c>
      <c r="V8" s="12">
        <v>1.81</v>
      </c>
      <c r="W8" s="51">
        <f t="shared" si="3"/>
        <v>0</v>
      </c>
      <c r="X8" s="53">
        <v>64.955470000000005</v>
      </c>
      <c r="Y8" s="53">
        <f t="shared" si="4"/>
        <v>63.1509</v>
      </c>
      <c r="Z8" s="53">
        <f t="shared" si="5"/>
        <v>64.601100000000002</v>
      </c>
      <c r="AA8" s="53">
        <v>60.8</v>
      </c>
      <c r="AB8" s="84">
        <f t="shared" si="6"/>
        <v>-3.8666118421052678E-2</v>
      </c>
      <c r="AC8" s="50">
        <v>1.3</v>
      </c>
      <c r="AD8" s="49">
        <v>0.46</v>
      </c>
      <c r="AE8" s="49">
        <v>0.04</v>
      </c>
      <c r="AF8" s="52">
        <f t="shared" si="7"/>
        <v>1.8</v>
      </c>
      <c r="AG8" s="49"/>
    </row>
    <row r="9" spans="1:33" s="54" customFormat="1" ht="18" customHeight="1">
      <c r="A9" s="49">
        <v>93304</v>
      </c>
      <c r="B9" s="47"/>
      <c r="C9" s="63" t="s">
        <v>125</v>
      </c>
      <c r="D9" s="50">
        <v>0.75</v>
      </c>
      <c r="E9" s="50">
        <v>0.75</v>
      </c>
      <c r="F9" s="12">
        <v>0.75</v>
      </c>
      <c r="G9" s="12">
        <v>0.75</v>
      </c>
      <c r="H9" s="51">
        <f t="shared" si="8"/>
        <v>0</v>
      </c>
      <c r="I9" s="49">
        <v>3.74</v>
      </c>
      <c r="J9" s="12">
        <v>3.72</v>
      </c>
      <c r="K9" s="12">
        <v>3.69</v>
      </c>
      <c r="L9" s="12">
        <v>4.16</v>
      </c>
      <c r="M9" s="51">
        <f t="shared" si="0"/>
        <v>0.1192411924119241</v>
      </c>
      <c r="N9" s="50">
        <v>0.04</v>
      </c>
      <c r="O9" s="12">
        <v>0.05</v>
      </c>
      <c r="P9" s="12">
        <v>0.06</v>
      </c>
      <c r="Q9" s="12">
        <v>0.05</v>
      </c>
      <c r="R9" s="51">
        <f t="shared" si="1"/>
        <v>0</v>
      </c>
      <c r="S9" s="50">
        <f t="shared" si="2"/>
        <v>4.53</v>
      </c>
      <c r="T9" s="12">
        <v>4.5199999999999996</v>
      </c>
      <c r="U9" s="12">
        <v>4.5</v>
      </c>
      <c r="V9" s="12">
        <v>4.96</v>
      </c>
      <c r="W9" s="51">
        <f t="shared" si="3"/>
        <v>9.7777777777777866E-2</v>
      </c>
      <c r="X9" s="53">
        <v>157.54392999999999</v>
      </c>
      <c r="Y9" s="53">
        <f t="shared" si="4"/>
        <v>157.7028</v>
      </c>
      <c r="Z9" s="53">
        <f t="shared" si="5"/>
        <v>162.40500000000003</v>
      </c>
      <c r="AA9" s="53">
        <v>158.21</v>
      </c>
      <c r="AB9" s="84">
        <f t="shared" si="6"/>
        <v>3.2058656216421948E-3</v>
      </c>
      <c r="AC9" s="50">
        <v>0.75</v>
      </c>
      <c r="AD9" s="49">
        <v>3.74</v>
      </c>
      <c r="AE9" s="49">
        <v>0.04</v>
      </c>
      <c r="AF9" s="52">
        <f t="shared" si="7"/>
        <v>4.53</v>
      </c>
      <c r="AG9" s="49"/>
    </row>
    <row r="10" spans="1:33" s="54" customFormat="1" ht="16" customHeight="1">
      <c r="A10" s="49">
        <v>93304</v>
      </c>
      <c r="B10" s="47" t="s">
        <v>83</v>
      </c>
      <c r="C10" s="63" t="s">
        <v>125</v>
      </c>
      <c r="D10" s="50">
        <v>0</v>
      </c>
      <c r="E10" s="50">
        <v>0</v>
      </c>
      <c r="F10" s="12">
        <v>0</v>
      </c>
      <c r="G10" s="12" t="s">
        <v>97</v>
      </c>
      <c r="H10" s="50">
        <v>0</v>
      </c>
      <c r="I10" s="49">
        <v>3.48</v>
      </c>
      <c r="J10" s="12">
        <v>3.46</v>
      </c>
      <c r="K10" s="12">
        <v>3.43</v>
      </c>
      <c r="L10" s="12">
        <v>3.89</v>
      </c>
      <c r="M10" s="51">
        <f t="shared" si="0"/>
        <v>0.12536443148688051</v>
      </c>
      <c r="N10" s="50">
        <v>0.01</v>
      </c>
      <c r="O10" s="12">
        <v>0.02</v>
      </c>
      <c r="P10" s="12">
        <v>0.02</v>
      </c>
      <c r="Q10" s="12">
        <v>0.02</v>
      </c>
      <c r="R10" s="51">
        <f t="shared" si="1"/>
        <v>0</v>
      </c>
      <c r="S10" s="50">
        <f t="shared" si="2"/>
        <v>3.4899999999999998</v>
      </c>
      <c r="T10" s="12">
        <v>3.48</v>
      </c>
      <c r="U10" s="12">
        <v>3.45</v>
      </c>
      <c r="V10" s="12">
        <v>3.91</v>
      </c>
      <c r="W10" s="51">
        <f t="shared" si="3"/>
        <v>0.12463768115942032</v>
      </c>
      <c r="X10" s="53">
        <v>120.22145</v>
      </c>
      <c r="Y10" s="53">
        <f t="shared" si="4"/>
        <v>121.41720000000001</v>
      </c>
      <c r="Z10" s="53">
        <f t="shared" si="5"/>
        <v>124.51050000000002</v>
      </c>
      <c r="AA10" s="53">
        <v>122.6</v>
      </c>
      <c r="AB10" s="51">
        <f t="shared" si="6"/>
        <v>9.6476345840129374E-3</v>
      </c>
      <c r="AC10" s="50">
        <v>0</v>
      </c>
      <c r="AD10" s="49">
        <v>3.48</v>
      </c>
      <c r="AE10" s="49">
        <v>0.02</v>
      </c>
      <c r="AF10" s="52">
        <f t="shared" si="7"/>
        <v>3.5</v>
      </c>
      <c r="AG10" s="49"/>
    </row>
    <row r="11" spans="1:33" s="54" customFormat="1" ht="17">
      <c r="A11" s="49">
        <v>93304</v>
      </c>
      <c r="B11" s="47">
        <v>26</v>
      </c>
      <c r="C11" s="63" t="s">
        <v>125</v>
      </c>
      <c r="D11" s="50">
        <v>0.75</v>
      </c>
      <c r="E11" s="50">
        <v>0.75</v>
      </c>
      <c r="F11" s="12">
        <v>0.75</v>
      </c>
      <c r="G11" s="12">
        <v>0.75</v>
      </c>
      <c r="H11" s="51">
        <f t="shared" si="8"/>
        <v>0</v>
      </c>
      <c r="I11" s="49">
        <v>0.26</v>
      </c>
      <c r="J11" s="12">
        <v>0.26</v>
      </c>
      <c r="K11" s="12">
        <v>0.26</v>
      </c>
      <c r="L11" s="12">
        <v>0.27</v>
      </c>
      <c r="M11" s="51">
        <f t="shared" si="0"/>
        <v>3.8461538461538491E-2</v>
      </c>
      <c r="N11" s="50">
        <v>0.03</v>
      </c>
      <c r="O11" s="12">
        <v>0.03</v>
      </c>
      <c r="P11" s="12">
        <v>0.04</v>
      </c>
      <c r="Q11" s="12">
        <v>0.03</v>
      </c>
      <c r="R11" s="51">
        <f t="shared" si="1"/>
        <v>0</v>
      </c>
      <c r="S11" s="50">
        <f t="shared" si="2"/>
        <v>1.04</v>
      </c>
      <c r="T11" s="12">
        <v>1.04</v>
      </c>
      <c r="U11" s="12">
        <v>1.05</v>
      </c>
      <c r="V11" s="12">
        <v>1.05</v>
      </c>
      <c r="W11" s="51">
        <f t="shared" si="3"/>
        <v>9.5238095238095316E-3</v>
      </c>
      <c r="X11" s="53">
        <v>37.322479999999999</v>
      </c>
      <c r="Y11" s="53">
        <f t="shared" si="4"/>
        <v>36.285600000000002</v>
      </c>
      <c r="Z11" s="53">
        <f t="shared" si="5"/>
        <v>37.894500000000008</v>
      </c>
      <c r="AA11" s="53">
        <v>35.61</v>
      </c>
      <c r="AB11" s="84">
        <f t="shared" si="6"/>
        <v>-1.8972198820556105E-2</v>
      </c>
      <c r="AC11" s="50">
        <v>0.75</v>
      </c>
      <c r="AD11" s="49">
        <v>0.26</v>
      </c>
      <c r="AE11" s="49">
        <v>0.02</v>
      </c>
      <c r="AF11" s="52">
        <f t="shared" si="7"/>
        <v>1.03</v>
      </c>
      <c r="AG11" s="49"/>
    </row>
    <row r="12" spans="1:33" s="54" customFormat="1" ht="17">
      <c r="A12" s="49">
        <v>93306</v>
      </c>
      <c r="B12" s="47"/>
      <c r="C12" s="63" t="s">
        <v>12</v>
      </c>
      <c r="D12" s="50">
        <v>1.5</v>
      </c>
      <c r="E12" s="50">
        <v>1.5</v>
      </c>
      <c r="F12" s="12">
        <v>1.5</v>
      </c>
      <c r="G12" s="12">
        <v>1.46</v>
      </c>
      <c r="H12" s="51">
        <v>-0.01</v>
      </c>
      <c r="I12" s="49">
        <v>4.33</v>
      </c>
      <c r="J12" s="12">
        <v>4.29</v>
      </c>
      <c r="K12" s="12">
        <v>4.26</v>
      </c>
      <c r="L12" s="12">
        <v>4.6399999999999997</v>
      </c>
      <c r="M12" s="51">
        <f t="shared" si="0"/>
        <v>8.2159624413145463E-2</v>
      </c>
      <c r="N12" s="50">
        <v>7.0000000000000007E-2</v>
      </c>
      <c r="O12" s="12">
        <v>7.0000000000000007E-2</v>
      </c>
      <c r="P12" s="12">
        <v>7.0000000000000007E-2</v>
      </c>
      <c r="Q12" s="12">
        <v>7.0000000000000007E-2</v>
      </c>
      <c r="R12" s="51">
        <f t="shared" si="1"/>
        <v>0</v>
      </c>
      <c r="S12" s="50">
        <f t="shared" si="2"/>
        <v>5.9</v>
      </c>
      <c r="T12" s="12">
        <v>5.86</v>
      </c>
      <c r="U12" s="12">
        <v>5.83</v>
      </c>
      <c r="V12" s="12">
        <v>6.17</v>
      </c>
      <c r="W12" s="51">
        <f t="shared" si="3"/>
        <v>5.317324185248707E-2</v>
      </c>
      <c r="X12" s="53">
        <v>231.47115000000002</v>
      </c>
      <c r="Y12" s="53">
        <f t="shared" si="4"/>
        <v>204.45540000000003</v>
      </c>
      <c r="Z12" s="53">
        <f t="shared" si="5"/>
        <v>210.40470000000002</v>
      </c>
      <c r="AA12" s="53">
        <v>198.85</v>
      </c>
      <c r="AB12" s="84">
        <f t="shared" si="6"/>
        <v>-2.8189087251697418E-2</v>
      </c>
      <c r="AC12" s="50">
        <v>1.5</v>
      </c>
      <c r="AD12" s="49">
        <v>4.33</v>
      </c>
      <c r="AE12" s="49">
        <v>7.0000000000000007E-2</v>
      </c>
      <c r="AF12" s="52">
        <f t="shared" si="7"/>
        <v>5.9</v>
      </c>
      <c r="AG12" s="49"/>
    </row>
    <row r="13" spans="1:33" s="54" customFormat="1" ht="17">
      <c r="A13" s="49">
        <v>93306</v>
      </c>
      <c r="B13" s="47" t="s">
        <v>83</v>
      </c>
      <c r="C13" s="63" t="s">
        <v>12</v>
      </c>
      <c r="D13" s="50">
        <v>0</v>
      </c>
      <c r="E13" s="50">
        <v>0</v>
      </c>
      <c r="F13" s="12">
        <v>0</v>
      </c>
      <c r="G13" s="12" t="s">
        <v>97</v>
      </c>
      <c r="H13" s="50">
        <v>0</v>
      </c>
      <c r="I13" s="49">
        <v>3.8</v>
      </c>
      <c r="J13" s="12">
        <v>3.76</v>
      </c>
      <c r="K13" s="12">
        <v>3.73</v>
      </c>
      <c r="L13" s="12">
        <v>4.1100000000000003</v>
      </c>
      <c r="M13" s="51">
        <f t="shared" si="0"/>
        <v>9.3833780160858055E-2</v>
      </c>
      <c r="N13" s="50">
        <v>0</v>
      </c>
      <c r="O13" s="12">
        <v>0.02</v>
      </c>
      <c r="P13" s="12">
        <v>0.02</v>
      </c>
      <c r="Q13" s="12">
        <v>0.02</v>
      </c>
      <c r="R13" s="51">
        <f t="shared" si="1"/>
        <v>0</v>
      </c>
      <c r="S13" s="50">
        <f t="shared" si="2"/>
        <v>3.8</v>
      </c>
      <c r="T13" s="12">
        <v>3.78</v>
      </c>
      <c r="U13" s="12">
        <v>3.75</v>
      </c>
      <c r="V13" s="12">
        <v>4.13</v>
      </c>
      <c r="W13" s="51">
        <f t="shared" si="3"/>
        <v>9.3333333333333351E-2</v>
      </c>
      <c r="X13" s="53">
        <v>166.51568</v>
      </c>
      <c r="Y13" s="53">
        <f t="shared" si="4"/>
        <v>131.88419999999999</v>
      </c>
      <c r="Z13" s="53">
        <f t="shared" si="5"/>
        <v>135.33750000000001</v>
      </c>
      <c r="AA13" s="53">
        <v>130.66999999999999</v>
      </c>
      <c r="AB13" s="84">
        <f t="shared" si="6"/>
        <v>-9.2921098951557774E-3</v>
      </c>
      <c r="AC13" s="50">
        <v>0</v>
      </c>
      <c r="AD13" s="49">
        <v>3.8</v>
      </c>
      <c r="AE13" s="49">
        <v>0.02</v>
      </c>
      <c r="AF13" s="52">
        <f t="shared" si="7"/>
        <v>3.82</v>
      </c>
      <c r="AG13" s="49"/>
    </row>
    <row r="14" spans="1:33" s="54" customFormat="1" ht="17">
      <c r="A14" s="49">
        <v>93306</v>
      </c>
      <c r="B14" s="47">
        <v>26</v>
      </c>
      <c r="C14" s="63" t="s">
        <v>12</v>
      </c>
      <c r="D14" s="50">
        <v>1.5</v>
      </c>
      <c r="E14" s="50">
        <v>1.5</v>
      </c>
      <c r="F14" s="12">
        <v>1.5</v>
      </c>
      <c r="G14" s="12">
        <v>1.46</v>
      </c>
      <c r="H14" s="51">
        <v>-0.01</v>
      </c>
      <c r="I14" s="49">
        <v>0.53</v>
      </c>
      <c r="J14" s="12">
        <v>0.53</v>
      </c>
      <c r="K14" s="12">
        <v>0.53</v>
      </c>
      <c r="L14" s="12">
        <v>0.53</v>
      </c>
      <c r="M14" s="51">
        <f t="shared" si="0"/>
        <v>0</v>
      </c>
      <c r="N14" s="50">
        <v>0.05</v>
      </c>
      <c r="O14" s="12">
        <v>0.05</v>
      </c>
      <c r="P14" s="12">
        <v>0.05</v>
      </c>
      <c r="Q14" s="12">
        <v>0.05</v>
      </c>
      <c r="R14" s="51">
        <f t="shared" si="1"/>
        <v>0</v>
      </c>
      <c r="S14" s="50">
        <f t="shared" si="2"/>
        <v>2.08</v>
      </c>
      <c r="T14" s="12">
        <v>2.08</v>
      </c>
      <c r="U14" s="12">
        <v>2.08</v>
      </c>
      <c r="V14" s="12">
        <v>2.04</v>
      </c>
      <c r="W14" s="51">
        <f t="shared" si="3"/>
        <v>-1.9230769230769246E-2</v>
      </c>
      <c r="X14" s="53">
        <v>64.955470000000005</v>
      </c>
      <c r="Y14" s="53">
        <f t="shared" si="4"/>
        <v>72.571200000000005</v>
      </c>
      <c r="Z14" s="53">
        <f t="shared" si="5"/>
        <v>75.067200000000014</v>
      </c>
      <c r="AA14" s="53">
        <v>68.14</v>
      </c>
      <c r="AB14" s="84">
        <f t="shared" si="6"/>
        <v>-6.5030818902260118E-2</v>
      </c>
      <c r="AC14" s="50">
        <v>1.5</v>
      </c>
      <c r="AD14" s="49">
        <v>0.53</v>
      </c>
      <c r="AE14" s="49">
        <v>0.05</v>
      </c>
      <c r="AF14" s="52">
        <f t="shared" si="7"/>
        <v>2.08</v>
      </c>
      <c r="AG14" s="49"/>
    </row>
    <row r="15" spans="1:33" s="54" customFormat="1" ht="17">
      <c r="A15" s="49">
        <v>93307</v>
      </c>
      <c r="B15" s="47"/>
      <c r="C15" s="63" t="s">
        <v>13</v>
      </c>
      <c r="D15" s="50">
        <v>0.92</v>
      </c>
      <c r="E15" s="50">
        <v>0.92</v>
      </c>
      <c r="F15" s="12">
        <v>0.92</v>
      </c>
      <c r="G15" s="12">
        <v>0.92</v>
      </c>
      <c r="H15" s="51">
        <f t="shared" si="8"/>
        <v>0</v>
      </c>
      <c r="I15" s="49">
        <v>3.06</v>
      </c>
      <c r="J15" s="12">
        <v>3.02</v>
      </c>
      <c r="K15" s="12">
        <v>3</v>
      </c>
      <c r="L15" s="12">
        <v>3.36</v>
      </c>
      <c r="M15" s="51">
        <f t="shared" si="0"/>
        <v>0.11333333333333329</v>
      </c>
      <c r="N15" s="50">
        <v>0.04</v>
      </c>
      <c r="O15" s="12">
        <v>0.05</v>
      </c>
      <c r="P15" s="12">
        <v>0.06</v>
      </c>
      <c r="Q15" s="12">
        <v>0.05</v>
      </c>
      <c r="R15" s="51">
        <f t="shared" si="1"/>
        <v>0</v>
      </c>
      <c r="S15" s="50">
        <f t="shared" si="2"/>
        <v>4.0199999999999996</v>
      </c>
      <c r="T15" s="12">
        <v>3.99</v>
      </c>
      <c r="U15" s="12">
        <v>3.98</v>
      </c>
      <c r="V15" s="12">
        <v>4.33</v>
      </c>
      <c r="W15" s="51">
        <f t="shared" si="3"/>
        <v>8.5427135678391927E-2</v>
      </c>
      <c r="X15" s="53">
        <v>131.70528999999999</v>
      </c>
      <c r="Y15" s="53">
        <f t="shared" si="4"/>
        <v>139.21110000000002</v>
      </c>
      <c r="Z15" s="53">
        <f t="shared" si="5"/>
        <v>143.63820000000001</v>
      </c>
      <c r="AA15" s="53">
        <v>139.4</v>
      </c>
      <c r="AB15" s="84">
        <f t="shared" si="6"/>
        <v>1.3550932568148467E-3</v>
      </c>
      <c r="AC15" s="50">
        <v>0.92</v>
      </c>
      <c r="AD15" s="49">
        <v>3.06</v>
      </c>
      <c r="AE15" s="49">
        <v>0.05</v>
      </c>
      <c r="AF15" s="52">
        <f t="shared" si="7"/>
        <v>4.03</v>
      </c>
      <c r="AG15" s="49"/>
    </row>
    <row r="16" spans="1:33" s="54" customFormat="1" ht="17">
      <c r="A16" s="49">
        <v>93307</v>
      </c>
      <c r="B16" s="47" t="s">
        <v>83</v>
      </c>
      <c r="C16" s="63" t="s">
        <v>13</v>
      </c>
      <c r="D16" s="50">
        <v>0</v>
      </c>
      <c r="E16" s="50">
        <v>0</v>
      </c>
      <c r="F16" s="12">
        <v>0</v>
      </c>
      <c r="G16" s="12" t="s">
        <v>97</v>
      </c>
      <c r="H16" s="50">
        <v>0</v>
      </c>
      <c r="I16" s="49">
        <v>2.72</v>
      </c>
      <c r="J16" s="12">
        <v>2.69</v>
      </c>
      <c r="K16" s="12">
        <v>2.67</v>
      </c>
      <c r="L16" s="12">
        <v>2.69</v>
      </c>
      <c r="M16" s="51">
        <f t="shared" si="0"/>
        <v>0</v>
      </c>
      <c r="N16" s="50">
        <v>0.01</v>
      </c>
      <c r="O16" s="12">
        <v>0.02</v>
      </c>
      <c r="P16" s="12">
        <v>0.02</v>
      </c>
      <c r="Q16" s="12">
        <v>0.02</v>
      </c>
      <c r="R16" s="51">
        <f t="shared" si="1"/>
        <v>0</v>
      </c>
      <c r="S16" s="50">
        <f t="shared" si="2"/>
        <v>2.73</v>
      </c>
      <c r="T16" s="12">
        <v>2.71</v>
      </c>
      <c r="U16" s="12">
        <v>2.69</v>
      </c>
      <c r="V16" s="12">
        <v>2.71</v>
      </c>
      <c r="W16" s="51">
        <f t="shared" si="3"/>
        <v>0</v>
      </c>
      <c r="X16" s="53">
        <v>85.769930000000002</v>
      </c>
      <c r="Y16" s="53">
        <f t="shared" si="4"/>
        <v>94.551900000000003</v>
      </c>
      <c r="Z16" s="53">
        <f t="shared" si="5"/>
        <v>97.082100000000011</v>
      </c>
      <c r="AA16" s="53">
        <v>96.07</v>
      </c>
      <c r="AB16" s="84">
        <f t="shared" si="6"/>
        <v>1.5802019360882585E-2</v>
      </c>
      <c r="AC16" s="50">
        <v>0</v>
      </c>
      <c r="AD16" s="49">
        <v>2.72</v>
      </c>
      <c r="AE16" s="49">
        <v>0.02</v>
      </c>
      <c r="AF16" s="52">
        <f t="shared" si="7"/>
        <v>2.74</v>
      </c>
      <c r="AG16" s="49"/>
    </row>
    <row r="17" spans="1:33" s="54" customFormat="1" ht="17">
      <c r="A17" s="49">
        <v>93307</v>
      </c>
      <c r="B17" s="47">
        <v>26</v>
      </c>
      <c r="C17" s="63" t="s">
        <v>13</v>
      </c>
      <c r="D17" s="50">
        <v>0.92</v>
      </c>
      <c r="E17" s="50">
        <v>0.92</v>
      </c>
      <c r="F17" s="12">
        <v>0.92</v>
      </c>
      <c r="G17" s="12">
        <v>0.92</v>
      </c>
      <c r="H17" s="51">
        <f t="shared" si="8"/>
        <v>0</v>
      </c>
      <c r="I17" s="49">
        <v>0.34</v>
      </c>
      <c r="J17" s="12">
        <v>0.33</v>
      </c>
      <c r="K17" s="12">
        <v>0.33</v>
      </c>
      <c r="L17" s="12">
        <v>0.33</v>
      </c>
      <c r="M17" s="51">
        <f t="shared" si="0"/>
        <v>0</v>
      </c>
      <c r="N17" s="50">
        <v>0.03</v>
      </c>
      <c r="O17" s="12">
        <v>0.03</v>
      </c>
      <c r="P17" s="12">
        <v>0.04</v>
      </c>
      <c r="Q17" s="12">
        <v>0.03</v>
      </c>
      <c r="R17" s="51">
        <f t="shared" si="1"/>
        <v>0</v>
      </c>
      <c r="S17" s="50">
        <f t="shared" si="2"/>
        <v>1.29</v>
      </c>
      <c r="T17" s="12">
        <v>1.28</v>
      </c>
      <c r="U17" s="12">
        <v>1.29</v>
      </c>
      <c r="V17" s="12">
        <v>1.28</v>
      </c>
      <c r="W17" s="51">
        <f t="shared" si="3"/>
        <v>0</v>
      </c>
      <c r="X17" s="53">
        <v>45.935360000000003</v>
      </c>
      <c r="Y17" s="53">
        <f t="shared" si="4"/>
        <v>44.659199999999998</v>
      </c>
      <c r="Z17" s="53">
        <f t="shared" si="5"/>
        <v>46.556100000000008</v>
      </c>
      <c r="AA17" s="53">
        <v>43.33</v>
      </c>
      <c r="AB17" s="84">
        <f t="shared" si="6"/>
        <v>-3.0676205861989388E-2</v>
      </c>
      <c r="AC17" s="50">
        <v>0.92</v>
      </c>
      <c r="AD17" s="49">
        <v>0.34</v>
      </c>
      <c r="AE17" s="49">
        <v>0.03</v>
      </c>
      <c r="AF17" s="52">
        <f t="shared" si="7"/>
        <v>1.29</v>
      </c>
      <c r="AG17" s="49"/>
    </row>
    <row r="18" spans="1:33" s="54" customFormat="1" ht="17">
      <c r="A18" s="49">
        <v>93308</v>
      </c>
      <c r="B18" s="47"/>
      <c r="C18" s="63" t="s">
        <v>121</v>
      </c>
      <c r="D18" s="50">
        <v>0.53</v>
      </c>
      <c r="E18" s="50">
        <v>0.53</v>
      </c>
      <c r="F18" s="12">
        <v>0.53</v>
      </c>
      <c r="G18" s="12">
        <v>0.53</v>
      </c>
      <c r="H18" s="51">
        <f t="shared" si="8"/>
        <v>0</v>
      </c>
      <c r="I18" s="49">
        <v>2.44</v>
      </c>
      <c r="J18" s="12">
        <v>2.23</v>
      </c>
      <c r="K18" s="12">
        <v>2.21</v>
      </c>
      <c r="L18" s="12">
        <v>2.5</v>
      </c>
      <c r="M18" s="51">
        <f t="shared" si="0"/>
        <v>0.12217194570135748</v>
      </c>
      <c r="N18" s="50">
        <v>0.03</v>
      </c>
      <c r="O18" s="12">
        <v>0.03</v>
      </c>
      <c r="P18" s="12">
        <v>0.03</v>
      </c>
      <c r="Q18" s="12">
        <v>0.03</v>
      </c>
      <c r="R18" s="51">
        <f t="shared" si="1"/>
        <v>0</v>
      </c>
      <c r="S18" s="50">
        <f t="shared" si="2"/>
        <v>2.9999999999999996</v>
      </c>
      <c r="T18" s="12">
        <v>2.79</v>
      </c>
      <c r="U18" s="12">
        <v>2.77</v>
      </c>
      <c r="V18" s="12">
        <v>3.06</v>
      </c>
      <c r="W18" s="51">
        <f t="shared" si="3"/>
        <v>9.7472924187725643E-2</v>
      </c>
      <c r="X18" s="53">
        <v>126.68110999999999</v>
      </c>
      <c r="Y18" s="53">
        <f t="shared" si="4"/>
        <v>97.343100000000007</v>
      </c>
      <c r="Z18" s="53">
        <f t="shared" si="5"/>
        <v>99.969300000000004</v>
      </c>
      <c r="AA18" s="53">
        <v>98.75</v>
      </c>
      <c r="AB18" s="84">
        <f t="shared" si="6"/>
        <v>1.4247088607594867E-2</v>
      </c>
      <c r="AC18" s="50">
        <v>0.53</v>
      </c>
      <c r="AD18" s="49">
        <v>2.44</v>
      </c>
      <c r="AE18" s="49">
        <v>0.03</v>
      </c>
      <c r="AF18" s="52">
        <f t="shared" si="7"/>
        <v>2.9999999999999996</v>
      </c>
      <c r="AG18" s="49"/>
    </row>
    <row r="19" spans="1:33" s="54" customFormat="1" ht="17">
      <c r="A19" s="49">
        <v>93308</v>
      </c>
      <c r="B19" s="47" t="s">
        <v>83</v>
      </c>
      <c r="C19" s="63" t="s">
        <v>122</v>
      </c>
      <c r="D19" s="50">
        <v>0</v>
      </c>
      <c r="E19" s="50">
        <v>0</v>
      </c>
      <c r="F19" s="12">
        <v>0</v>
      </c>
      <c r="G19" s="12" t="s">
        <v>97</v>
      </c>
      <c r="H19" s="50">
        <v>0</v>
      </c>
      <c r="I19" s="49">
        <v>2.2599999999999998</v>
      </c>
      <c r="J19" s="12">
        <v>2.0499999999999998</v>
      </c>
      <c r="K19" s="12">
        <v>2.0299999999999998</v>
      </c>
      <c r="L19" s="12">
        <v>2.3199999999999998</v>
      </c>
      <c r="M19" s="51">
        <f t="shared" si="0"/>
        <v>0.13300492610837442</v>
      </c>
      <c r="N19" s="50">
        <v>0.01</v>
      </c>
      <c r="O19" s="12">
        <v>0.01</v>
      </c>
      <c r="P19" s="12">
        <v>0.01</v>
      </c>
      <c r="Q19" s="12">
        <v>0.01</v>
      </c>
      <c r="R19" s="51">
        <f t="shared" si="1"/>
        <v>0</v>
      </c>
      <c r="S19" s="50">
        <f t="shared" si="2"/>
        <v>2.2699999999999996</v>
      </c>
      <c r="T19" s="12">
        <v>2.06</v>
      </c>
      <c r="U19" s="12">
        <v>2.04</v>
      </c>
      <c r="V19" s="12">
        <v>2.33</v>
      </c>
      <c r="W19" s="51">
        <f t="shared" si="3"/>
        <v>0.13235294117647059</v>
      </c>
      <c r="X19" s="53">
        <v>100.4836</v>
      </c>
      <c r="Y19" s="53">
        <f t="shared" si="4"/>
        <v>71.873400000000004</v>
      </c>
      <c r="Z19" s="53">
        <f t="shared" si="5"/>
        <v>73.62360000000001</v>
      </c>
      <c r="AA19" s="53">
        <v>74.23</v>
      </c>
      <c r="AB19" s="51">
        <f t="shared" si="6"/>
        <v>3.1747271992455882E-2</v>
      </c>
      <c r="AC19" s="50">
        <v>0</v>
      </c>
      <c r="AD19" s="49">
        <v>2.2599999999999998</v>
      </c>
      <c r="AE19" s="49">
        <v>0.01</v>
      </c>
      <c r="AF19" s="52">
        <f t="shared" si="7"/>
        <v>2.2699999999999996</v>
      </c>
      <c r="AG19" s="49"/>
    </row>
    <row r="20" spans="1:33" s="54" customFormat="1" ht="17">
      <c r="A20" s="49">
        <v>93308</v>
      </c>
      <c r="B20" s="47">
        <v>26</v>
      </c>
      <c r="C20" s="63" t="s">
        <v>122</v>
      </c>
      <c r="D20" s="50">
        <v>0.53</v>
      </c>
      <c r="E20" s="50">
        <v>0.53</v>
      </c>
      <c r="F20" s="12">
        <v>0.53</v>
      </c>
      <c r="G20" s="12">
        <v>0.53</v>
      </c>
      <c r="H20" s="51">
        <f t="shared" si="8"/>
        <v>0</v>
      </c>
      <c r="I20" s="49">
        <v>0.18</v>
      </c>
      <c r="J20" s="12">
        <v>0.18</v>
      </c>
      <c r="K20" s="12">
        <v>0.18</v>
      </c>
      <c r="L20" s="12">
        <v>0.18</v>
      </c>
      <c r="M20" s="51">
        <f t="shared" si="0"/>
        <v>0</v>
      </c>
      <c r="N20" s="50">
        <v>0.02</v>
      </c>
      <c r="O20" s="12">
        <v>0.02</v>
      </c>
      <c r="P20" s="12">
        <v>0.02</v>
      </c>
      <c r="Q20" s="12">
        <v>0.02</v>
      </c>
      <c r="R20" s="51">
        <f t="shared" si="1"/>
        <v>0</v>
      </c>
      <c r="S20" s="50">
        <f t="shared" si="2"/>
        <v>0.73</v>
      </c>
      <c r="T20" s="12">
        <v>0.73</v>
      </c>
      <c r="U20" s="12">
        <v>0.73</v>
      </c>
      <c r="V20" s="12">
        <v>0.73</v>
      </c>
      <c r="W20" s="51">
        <f t="shared" si="3"/>
        <v>0</v>
      </c>
      <c r="X20" s="53">
        <v>26.197510000000001</v>
      </c>
      <c r="Y20" s="53">
        <f t="shared" si="4"/>
        <v>25.4697</v>
      </c>
      <c r="Z20" s="53">
        <f t="shared" si="5"/>
        <v>26.345700000000001</v>
      </c>
      <c r="AA20" s="53">
        <v>24.52</v>
      </c>
      <c r="AB20" s="84">
        <f t="shared" si="6"/>
        <v>-3.8731647634584011E-2</v>
      </c>
      <c r="AC20" s="50">
        <v>0.53</v>
      </c>
      <c r="AD20" s="49">
        <v>0.18</v>
      </c>
      <c r="AE20" s="49">
        <v>0.02</v>
      </c>
      <c r="AF20" s="52">
        <f t="shared" si="7"/>
        <v>0.73</v>
      </c>
      <c r="AG20" s="49"/>
    </row>
    <row r="21" spans="1:33" s="54" customFormat="1">
      <c r="A21" s="118" t="s">
        <v>17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</row>
    <row r="22" spans="1:33" s="54" customFormat="1" ht="17">
      <c r="A22" s="49">
        <v>93312</v>
      </c>
      <c r="B22" s="47"/>
      <c r="C22" s="63" t="s">
        <v>18</v>
      </c>
      <c r="D22" s="50">
        <v>2.2999999999999998</v>
      </c>
      <c r="E22" s="12">
        <v>2.2999999999999998</v>
      </c>
      <c r="F22" s="12">
        <v>2.2999999999999998</v>
      </c>
      <c r="G22" s="12">
        <v>2.2999999999999998</v>
      </c>
      <c r="H22" s="51">
        <f t="shared" ref="H22:H38" si="9">(E22-D22)/E22</f>
        <v>0</v>
      </c>
      <c r="I22" s="49">
        <v>4.58</v>
      </c>
      <c r="J22" s="12">
        <v>4.55</v>
      </c>
      <c r="K22" s="12">
        <v>4.5199999999999996</v>
      </c>
      <c r="L22" s="12">
        <v>5.01</v>
      </c>
      <c r="M22" s="51">
        <f t="shared" ref="M22:M38" si="10">(L22-J22)/L22</f>
        <v>9.1816367265469059E-2</v>
      </c>
      <c r="N22" s="50">
        <v>0.11</v>
      </c>
      <c r="O22" s="12">
        <v>0.11</v>
      </c>
      <c r="P22" s="12">
        <v>0.09</v>
      </c>
      <c r="Q22" s="12">
        <v>0.11</v>
      </c>
      <c r="R22" s="51">
        <f t="shared" ref="R22:R28" si="11">(Q22-O22)/P22</f>
        <v>0</v>
      </c>
      <c r="S22" s="50">
        <f t="shared" ref="S22:S38" si="12">SUM(D22+I22+N22)</f>
        <v>6.99</v>
      </c>
      <c r="T22" s="12">
        <v>6.96</v>
      </c>
      <c r="U22" s="12">
        <v>6.91</v>
      </c>
      <c r="V22" s="12">
        <v>7.42</v>
      </c>
      <c r="W22" s="51">
        <f t="shared" ref="W22:W28" si="13">(V22-T22)/U22</f>
        <v>6.6570188133140376E-2</v>
      </c>
      <c r="X22" s="53">
        <v>249.77351999999999</v>
      </c>
      <c r="Y22" s="53">
        <f t="shared" ref="Y22:Y38" si="14">SUM(T22*36.09)</f>
        <v>251.18640000000002</v>
      </c>
      <c r="Z22" s="53">
        <f t="shared" ref="Z22:Z38" si="15">SUM(U22*36.09)</f>
        <v>249.38190000000003</v>
      </c>
      <c r="AA22" s="53">
        <v>239.83</v>
      </c>
      <c r="AB22" s="51">
        <f t="shared" ref="AB22:AB32" si="16">(AA22-Y22)/AA22</f>
        <v>-4.7351874244256381E-2</v>
      </c>
      <c r="AC22" s="50">
        <v>2.2999999999999998</v>
      </c>
      <c r="AD22" s="49">
        <v>4.58</v>
      </c>
      <c r="AE22" s="49">
        <v>0.11</v>
      </c>
      <c r="AF22" s="52">
        <f t="shared" ref="AF22:AF38" si="17">SUM(AC22:AE22)</f>
        <v>6.99</v>
      </c>
      <c r="AG22" s="49"/>
    </row>
    <row r="23" spans="1:33" s="54" customFormat="1" ht="17">
      <c r="A23" s="49">
        <v>93312</v>
      </c>
      <c r="B23" s="47" t="s">
        <v>83</v>
      </c>
      <c r="C23" s="63" t="s">
        <v>18</v>
      </c>
      <c r="D23" s="50">
        <v>0</v>
      </c>
      <c r="E23" s="55" t="s">
        <v>97</v>
      </c>
      <c r="F23" s="55" t="s">
        <v>84</v>
      </c>
      <c r="G23" s="55" t="s">
        <v>97</v>
      </c>
      <c r="H23" s="50">
        <v>0</v>
      </c>
      <c r="I23" s="49">
        <v>3.86</v>
      </c>
      <c r="J23" s="12">
        <v>3.82</v>
      </c>
      <c r="K23" s="12">
        <v>3.79</v>
      </c>
      <c r="L23" s="12">
        <v>4.25</v>
      </c>
      <c r="M23" s="51">
        <f t="shared" si="10"/>
        <v>0.10117647058823533</v>
      </c>
      <c r="N23" s="50">
        <v>0.02</v>
      </c>
      <c r="O23" s="12">
        <v>0.02</v>
      </c>
      <c r="P23" s="12">
        <v>0.02</v>
      </c>
      <c r="Q23" s="12">
        <v>0.02</v>
      </c>
      <c r="R23" s="51">
        <f t="shared" si="11"/>
        <v>0</v>
      </c>
      <c r="S23" s="50">
        <f t="shared" si="12"/>
        <v>3.88</v>
      </c>
      <c r="T23" s="12">
        <v>3.84</v>
      </c>
      <c r="U23" s="12">
        <v>3.81</v>
      </c>
      <c r="V23" s="12">
        <v>4.2699999999999996</v>
      </c>
      <c r="W23" s="51">
        <f t="shared" si="13"/>
        <v>0.11286089238845137</v>
      </c>
      <c r="X23" s="53">
        <v>138.16495</v>
      </c>
      <c r="Y23" s="53">
        <f t="shared" si="14"/>
        <v>138.5856</v>
      </c>
      <c r="Z23" s="53">
        <f t="shared" si="15"/>
        <v>137.50290000000001</v>
      </c>
      <c r="AA23" s="53">
        <v>134.36000000000001</v>
      </c>
      <c r="AB23" s="51">
        <f t="shared" si="16"/>
        <v>-3.1449836260791793E-2</v>
      </c>
      <c r="AC23" s="50">
        <v>0</v>
      </c>
      <c r="AD23" s="49">
        <v>3.86</v>
      </c>
      <c r="AE23" s="49">
        <v>0.02</v>
      </c>
      <c r="AF23" s="52">
        <f t="shared" si="17"/>
        <v>3.88</v>
      </c>
      <c r="AG23" s="49"/>
    </row>
    <row r="24" spans="1:33" s="54" customFormat="1" ht="17">
      <c r="A24" s="49">
        <v>93312</v>
      </c>
      <c r="B24" s="47">
        <v>26</v>
      </c>
      <c r="C24" s="63" t="s">
        <v>18</v>
      </c>
      <c r="D24" s="50">
        <v>2.2999999999999998</v>
      </c>
      <c r="E24" s="12">
        <v>2.2999999999999998</v>
      </c>
      <c r="F24" s="12">
        <v>2.2999999999999998</v>
      </c>
      <c r="G24" s="12">
        <v>2.2999999999999998</v>
      </c>
      <c r="H24" s="51">
        <f t="shared" si="9"/>
        <v>0</v>
      </c>
      <c r="I24" s="49">
        <v>0.72</v>
      </c>
      <c r="J24" s="12">
        <v>0.73</v>
      </c>
      <c r="K24" s="12">
        <v>0.73</v>
      </c>
      <c r="L24" s="12">
        <v>0.76</v>
      </c>
      <c r="M24" s="51">
        <f t="shared" si="10"/>
        <v>3.9473684210526348E-2</v>
      </c>
      <c r="N24" s="50">
        <v>0.09</v>
      </c>
      <c r="O24" s="12">
        <v>0.09</v>
      </c>
      <c r="P24" s="12">
        <v>7.0000000000000007E-2</v>
      </c>
      <c r="Q24" s="12">
        <v>0.09</v>
      </c>
      <c r="R24" s="51">
        <f t="shared" si="11"/>
        <v>0</v>
      </c>
      <c r="S24" s="50">
        <f t="shared" si="12"/>
        <v>3.1099999999999994</v>
      </c>
      <c r="T24" s="12">
        <v>3.12</v>
      </c>
      <c r="U24" s="12">
        <v>3.1</v>
      </c>
      <c r="V24" s="12">
        <v>3.15</v>
      </c>
      <c r="W24" s="51">
        <f t="shared" si="13"/>
        <v>9.6774193548386459E-3</v>
      </c>
      <c r="X24" s="53">
        <v>111.60857</v>
      </c>
      <c r="Y24" s="53">
        <f t="shared" si="14"/>
        <v>112.60080000000002</v>
      </c>
      <c r="Z24" s="53">
        <f t="shared" si="15"/>
        <v>111.87900000000002</v>
      </c>
      <c r="AA24" s="53">
        <v>105.47</v>
      </c>
      <c r="AB24" s="51">
        <f t="shared" si="16"/>
        <v>-6.7609746847444974E-2</v>
      </c>
      <c r="AC24" s="50">
        <v>2.2999999999999998</v>
      </c>
      <c r="AD24" s="49">
        <v>0.72</v>
      </c>
      <c r="AE24" s="49">
        <v>0.09</v>
      </c>
      <c r="AF24" s="52">
        <f t="shared" si="17"/>
        <v>3.1099999999999994</v>
      </c>
      <c r="AG24" s="49"/>
    </row>
    <row r="25" spans="1:33" s="54" customFormat="1" ht="17">
      <c r="A25" s="49">
        <v>93313</v>
      </c>
      <c r="B25" s="47"/>
      <c r="C25" s="63" t="s">
        <v>18</v>
      </c>
      <c r="D25" s="50">
        <v>0.26</v>
      </c>
      <c r="E25" s="12">
        <v>0.26</v>
      </c>
      <c r="F25" s="12">
        <v>0.26</v>
      </c>
      <c r="G25" s="12">
        <v>0.26</v>
      </c>
      <c r="H25" s="51">
        <f t="shared" si="9"/>
        <v>0</v>
      </c>
      <c r="I25" s="49">
        <v>0.05</v>
      </c>
      <c r="J25" s="46">
        <v>0.05</v>
      </c>
      <c r="K25" s="13" t="s">
        <v>85</v>
      </c>
      <c r="L25" s="46">
        <v>0.05</v>
      </c>
      <c r="M25" s="51">
        <f t="shared" si="10"/>
        <v>0</v>
      </c>
      <c r="N25" s="50">
        <v>0.02</v>
      </c>
      <c r="O25" s="12">
        <v>0.02</v>
      </c>
      <c r="P25" s="12">
        <v>0.02</v>
      </c>
      <c r="Q25" s="12">
        <v>0.02</v>
      </c>
      <c r="R25" s="51">
        <f t="shared" si="11"/>
        <v>0</v>
      </c>
      <c r="S25" s="50">
        <f t="shared" si="12"/>
        <v>0.33</v>
      </c>
      <c r="T25" s="12">
        <v>0.33</v>
      </c>
      <c r="U25" s="12" t="s">
        <v>85</v>
      </c>
      <c r="V25" s="12">
        <v>0.33</v>
      </c>
      <c r="W25" s="51">
        <v>0</v>
      </c>
      <c r="X25" s="53">
        <v>11.84271</v>
      </c>
      <c r="Y25" s="53">
        <f t="shared" si="14"/>
        <v>11.909700000000001</v>
      </c>
      <c r="Z25" s="56">
        <v>0</v>
      </c>
      <c r="AA25" s="53">
        <v>11.08</v>
      </c>
      <c r="AB25" s="51">
        <f t="shared" si="16"/>
        <v>-7.4882671480144478E-2</v>
      </c>
      <c r="AC25" s="50">
        <v>0.26</v>
      </c>
      <c r="AD25" s="49">
        <v>0.05</v>
      </c>
      <c r="AE25" s="49">
        <v>0.02</v>
      </c>
      <c r="AF25" s="52">
        <f t="shared" si="17"/>
        <v>0.33</v>
      </c>
      <c r="AG25" s="49"/>
    </row>
    <row r="26" spans="1:33" s="54" customFormat="1" ht="17">
      <c r="A26" s="49">
        <v>93314</v>
      </c>
      <c r="B26" s="47"/>
      <c r="C26" s="63" t="s">
        <v>18</v>
      </c>
      <c r="D26" s="50">
        <v>1.85</v>
      </c>
      <c r="E26" s="12">
        <v>1.85</v>
      </c>
      <c r="F26" s="12">
        <v>1.85</v>
      </c>
      <c r="G26" s="12">
        <v>1.85</v>
      </c>
      <c r="H26" s="51">
        <f t="shared" si="9"/>
        <v>0</v>
      </c>
      <c r="I26" s="49">
        <v>4.68</v>
      </c>
      <c r="J26" s="12">
        <v>4.66</v>
      </c>
      <c r="K26" s="12">
        <v>4.6399999999999997</v>
      </c>
      <c r="L26" s="12">
        <v>5.12</v>
      </c>
      <c r="M26" s="51">
        <f t="shared" si="10"/>
        <v>8.9843749999999986E-2</v>
      </c>
      <c r="N26" s="50">
        <v>0.18</v>
      </c>
      <c r="O26" s="12">
        <v>0.17</v>
      </c>
      <c r="P26" s="12">
        <v>0.19</v>
      </c>
      <c r="Q26" s="12">
        <v>0.18</v>
      </c>
      <c r="R26" s="51">
        <f t="shared" si="11"/>
        <v>5.2631578947368321E-2</v>
      </c>
      <c r="S26" s="50">
        <f t="shared" si="12"/>
        <v>6.7099999999999991</v>
      </c>
      <c r="T26" s="12">
        <v>6.68</v>
      </c>
      <c r="U26" s="12">
        <v>6.68</v>
      </c>
      <c r="V26" s="12">
        <v>7.15</v>
      </c>
      <c r="W26" s="51">
        <f t="shared" si="13"/>
        <v>7.0359281437125845E-2</v>
      </c>
      <c r="X26" s="53">
        <v>240.08403000000001</v>
      </c>
      <c r="Y26" s="53">
        <f t="shared" si="14"/>
        <v>241.08120000000002</v>
      </c>
      <c r="Z26" s="53">
        <f t="shared" si="15"/>
        <v>241.08120000000002</v>
      </c>
      <c r="AA26" s="53">
        <v>239.83</v>
      </c>
      <c r="AB26" s="51">
        <f t="shared" si="16"/>
        <v>-5.2170287286828643E-3</v>
      </c>
      <c r="AC26" s="50">
        <v>1.85</v>
      </c>
      <c r="AD26" s="49">
        <v>4.68</v>
      </c>
      <c r="AE26" s="49">
        <v>0.17</v>
      </c>
      <c r="AF26" s="52">
        <f t="shared" si="17"/>
        <v>6.6999999999999993</v>
      </c>
      <c r="AG26" s="49"/>
    </row>
    <row r="27" spans="1:33" s="54" customFormat="1" ht="17">
      <c r="A27" s="49">
        <v>93314</v>
      </c>
      <c r="B27" s="47" t="s">
        <v>83</v>
      </c>
      <c r="C27" s="63" t="s">
        <v>18</v>
      </c>
      <c r="D27" s="50">
        <v>0</v>
      </c>
      <c r="E27" s="55" t="s">
        <v>97</v>
      </c>
      <c r="F27" s="55" t="s">
        <v>84</v>
      </c>
      <c r="G27" s="55" t="s">
        <v>97</v>
      </c>
      <c r="H27" s="50">
        <v>0</v>
      </c>
      <c r="I27" s="49">
        <v>4.0999999999999996</v>
      </c>
      <c r="J27" s="12">
        <v>4.07</v>
      </c>
      <c r="K27" s="12">
        <v>4.05</v>
      </c>
      <c r="L27" s="12">
        <v>4.51</v>
      </c>
      <c r="M27" s="51">
        <f t="shared" si="10"/>
        <v>9.756097560975599E-2</v>
      </c>
      <c r="N27" s="50">
        <v>0.02</v>
      </c>
      <c r="O27" s="12">
        <v>0.02</v>
      </c>
      <c r="P27" s="12">
        <v>0.02</v>
      </c>
      <c r="Q27" s="12">
        <v>0.02</v>
      </c>
      <c r="R27" s="51">
        <f t="shared" si="11"/>
        <v>0</v>
      </c>
      <c r="S27" s="50">
        <f t="shared" si="12"/>
        <v>4.1199999999999992</v>
      </c>
      <c r="T27" s="12">
        <v>4.09</v>
      </c>
      <c r="U27" s="12">
        <v>4.07</v>
      </c>
      <c r="V27" s="12">
        <v>4.53</v>
      </c>
      <c r="W27" s="51">
        <f t="shared" si="13"/>
        <v>0.1081081081081082</v>
      </c>
      <c r="X27" s="53">
        <v>146.77782999999999</v>
      </c>
      <c r="Y27" s="53">
        <f t="shared" si="14"/>
        <v>147.60810000000001</v>
      </c>
      <c r="Z27" s="53">
        <f t="shared" si="15"/>
        <v>146.88630000000003</v>
      </c>
      <c r="AA27" s="53">
        <v>134.36000000000001</v>
      </c>
      <c r="AB27" s="51">
        <f t="shared" si="16"/>
        <v>-9.8601518309020489E-2</v>
      </c>
      <c r="AC27" s="50">
        <v>0</v>
      </c>
      <c r="AD27" s="49">
        <v>4.0999999999999996</v>
      </c>
      <c r="AE27" s="49">
        <v>0.02</v>
      </c>
      <c r="AF27" s="52">
        <f t="shared" si="17"/>
        <v>4.1199999999999992</v>
      </c>
      <c r="AG27" s="49"/>
    </row>
    <row r="28" spans="1:33" s="54" customFormat="1" ht="17">
      <c r="A28" s="49">
        <v>93314</v>
      </c>
      <c r="B28" s="47">
        <v>26</v>
      </c>
      <c r="C28" s="63" t="s">
        <v>18</v>
      </c>
      <c r="D28" s="50">
        <v>1.85</v>
      </c>
      <c r="E28" s="12">
        <v>1.85</v>
      </c>
      <c r="F28" s="12">
        <v>1.85</v>
      </c>
      <c r="G28" s="12">
        <v>1.85</v>
      </c>
      <c r="H28" s="51">
        <f t="shared" si="9"/>
        <v>0</v>
      </c>
      <c r="I28" s="49">
        <v>0.57999999999999996</v>
      </c>
      <c r="J28" s="12">
        <v>0.59</v>
      </c>
      <c r="K28" s="12">
        <v>0.59</v>
      </c>
      <c r="L28" s="12">
        <v>0.61</v>
      </c>
      <c r="M28" s="51">
        <f t="shared" si="10"/>
        <v>3.2786885245901669E-2</v>
      </c>
      <c r="N28" s="50">
        <v>0.16</v>
      </c>
      <c r="O28" s="12">
        <v>0.15</v>
      </c>
      <c r="P28" s="12">
        <v>0.17</v>
      </c>
      <c r="Q28" s="12">
        <v>0.16</v>
      </c>
      <c r="R28" s="51">
        <f t="shared" si="11"/>
        <v>5.8823529411764754E-2</v>
      </c>
      <c r="S28" s="50">
        <f t="shared" si="12"/>
        <v>2.5900000000000003</v>
      </c>
      <c r="T28" s="12">
        <v>2.59</v>
      </c>
      <c r="U28" s="12">
        <v>2.61</v>
      </c>
      <c r="V28" s="12">
        <v>2.62</v>
      </c>
      <c r="W28" s="51">
        <f t="shared" si="13"/>
        <v>1.1494252873563314E-2</v>
      </c>
      <c r="X28" s="53">
        <v>93.306200000000004</v>
      </c>
      <c r="Y28" s="53">
        <f t="shared" si="14"/>
        <v>93.473100000000002</v>
      </c>
      <c r="Z28" s="53">
        <f t="shared" si="15"/>
        <v>94.194900000000004</v>
      </c>
      <c r="AA28" s="53">
        <v>105.47</v>
      </c>
      <c r="AB28" s="51">
        <f t="shared" si="16"/>
        <v>0.11374703707215318</v>
      </c>
      <c r="AC28" s="50">
        <v>1.85</v>
      </c>
      <c r="AD28" s="49">
        <v>0.57999999999999996</v>
      </c>
      <c r="AE28" s="49">
        <v>0.15</v>
      </c>
      <c r="AF28" s="52">
        <f t="shared" si="17"/>
        <v>2.58</v>
      </c>
      <c r="AG28" s="49"/>
    </row>
    <row r="29" spans="1:33" s="54" customFormat="1" ht="17">
      <c r="A29" s="49">
        <v>93315</v>
      </c>
      <c r="B29" s="47"/>
      <c r="C29" s="63" t="s">
        <v>18</v>
      </c>
      <c r="D29" s="50">
        <v>0</v>
      </c>
      <c r="E29" s="12" t="s">
        <v>97</v>
      </c>
      <c r="F29" s="12">
        <v>0</v>
      </c>
      <c r="G29" s="12" t="s">
        <v>97</v>
      </c>
      <c r="H29" s="50">
        <v>0</v>
      </c>
      <c r="I29" s="50">
        <v>0</v>
      </c>
      <c r="J29" s="55" t="s">
        <v>97</v>
      </c>
      <c r="K29" s="55" t="s">
        <v>84</v>
      </c>
      <c r="L29" s="55" t="s">
        <v>97</v>
      </c>
      <c r="M29" s="55" t="s">
        <v>97</v>
      </c>
      <c r="N29" s="50">
        <v>0</v>
      </c>
      <c r="O29" s="50" t="s">
        <v>97</v>
      </c>
      <c r="P29" s="50">
        <v>0</v>
      </c>
      <c r="Q29" s="50" t="s">
        <v>97</v>
      </c>
      <c r="R29" s="50">
        <v>0</v>
      </c>
      <c r="S29" s="50">
        <f t="shared" si="12"/>
        <v>0</v>
      </c>
      <c r="T29" s="12" t="s">
        <v>97</v>
      </c>
      <c r="U29" s="52" t="s">
        <v>20</v>
      </c>
      <c r="V29" s="12" t="s">
        <v>97</v>
      </c>
      <c r="W29" s="55" t="s">
        <v>97</v>
      </c>
      <c r="X29" s="53">
        <v>0</v>
      </c>
      <c r="Y29" s="55" t="s">
        <v>97</v>
      </c>
      <c r="Z29" s="53">
        <v>0</v>
      </c>
      <c r="AA29" s="55" t="s">
        <v>97</v>
      </c>
      <c r="AB29" s="51">
        <v>0</v>
      </c>
      <c r="AC29" s="50">
        <v>0</v>
      </c>
      <c r="AD29" s="50">
        <v>0</v>
      </c>
      <c r="AE29" s="50">
        <v>0</v>
      </c>
      <c r="AF29" s="52">
        <f t="shared" si="17"/>
        <v>0</v>
      </c>
      <c r="AG29" s="49"/>
    </row>
    <row r="30" spans="1:33" s="54" customFormat="1" ht="17">
      <c r="A30" s="49">
        <v>93315</v>
      </c>
      <c r="B30" s="47" t="s">
        <v>83</v>
      </c>
      <c r="C30" s="63" t="s">
        <v>18</v>
      </c>
      <c r="D30" s="50">
        <v>0</v>
      </c>
      <c r="E30" s="12" t="s">
        <v>97</v>
      </c>
      <c r="F30" s="55" t="s">
        <v>84</v>
      </c>
      <c r="G30" s="12" t="s">
        <v>97</v>
      </c>
      <c r="H30" s="50">
        <v>0</v>
      </c>
      <c r="I30" s="50">
        <v>0</v>
      </c>
      <c r="J30" s="12" t="s">
        <v>97</v>
      </c>
      <c r="K30" s="55" t="s">
        <v>84</v>
      </c>
      <c r="L30" s="12" t="s">
        <v>97</v>
      </c>
      <c r="M30" s="55" t="s">
        <v>97</v>
      </c>
      <c r="N30" s="50">
        <v>0</v>
      </c>
      <c r="O30" s="12" t="s">
        <v>97</v>
      </c>
      <c r="P30" s="50">
        <v>0</v>
      </c>
      <c r="Q30" s="12" t="s">
        <v>97</v>
      </c>
      <c r="R30" s="50">
        <v>0</v>
      </c>
      <c r="S30" s="50">
        <f t="shared" si="12"/>
        <v>0</v>
      </c>
      <c r="T30" s="12" t="s">
        <v>97</v>
      </c>
      <c r="U30" s="12" t="s">
        <v>20</v>
      </c>
      <c r="V30" s="12" t="s">
        <v>97</v>
      </c>
      <c r="W30" s="55" t="s">
        <v>97</v>
      </c>
      <c r="X30" s="53">
        <v>0</v>
      </c>
      <c r="Y30" s="55" t="s">
        <v>97</v>
      </c>
      <c r="Z30" s="53">
        <v>0</v>
      </c>
      <c r="AA30" s="55" t="s">
        <v>97</v>
      </c>
      <c r="AB30" s="51">
        <v>0</v>
      </c>
      <c r="AC30" s="50">
        <v>0</v>
      </c>
      <c r="AD30" s="50">
        <v>0</v>
      </c>
      <c r="AE30" s="50">
        <v>0</v>
      </c>
      <c r="AF30" s="52">
        <f t="shared" si="17"/>
        <v>0</v>
      </c>
      <c r="AG30" s="49"/>
    </row>
    <row r="31" spans="1:33" s="54" customFormat="1" ht="17">
      <c r="A31" s="49">
        <v>93315</v>
      </c>
      <c r="B31" s="47">
        <v>26</v>
      </c>
      <c r="C31" s="63" t="s">
        <v>18</v>
      </c>
      <c r="D31" s="50">
        <v>2.69</v>
      </c>
      <c r="E31" s="12">
        <v>2.69</v>
      </c>
      <c r="F31" s="12">
        <v>2.69</v>
      </c>
      <c r="G31" s="12">
        <v>2.69</v>
      </c>
      <c r="H31" s="51">
        <f t="shared" si="9"/>
        <v>0</v>
      </c>
      <c r="I31" s="49">
        <v>0.87</v>
      </c>
      <c r="J31" s="12">
        <v>0.89</v>
      </c>
      <c r="K31" s="12">
        <v>0.88</v>
      </c>
      <c r="L31" s="12">
        <v>0.93</v>
      </c>
      <c r="M31" s="51">
        <f t="shared" si="10"/>
        <v>4.3010752688172081E-2</v>
      </c>
      <c r="N31" s="50">
        <v>0.1</v>
      </c>
      <c r="O31" s="12">
        <v>0.09</v>
      </c>
      <c r="P31" s="12">
        <v>0.09</v>
      </c>
      <c r="Q31" s="12">
        <v>0.1</v>
      </c>
      <c r="R31" s="51">
        <f t="shared" ref="R31:R38" si="18">(O31-N31)/O31</f>
        <v>-0.11111111111111122</v>
      </c>
      <c r="S31" s="50">
        <f t="shared" si="12"/>
        <v>3.66</v>
      </c>
      <c r="T31" s="12">
        <v>3.67</v>
      </c>
      <c r="U31" s="12">
        <v>3.66</v>
      </c>
      <c r="V31" s="12">
        <v>3.72</v>
      </c>
      <c r="W31" s="51">
        <f t="shared" ref="W31" si="19">(V31-T31)/U31</f>
        <v>1.3661202185792422E-2</v>
      </c>
      <c r="X31" s="53">
        <v>131.70528999999999</v>
      </c>
      <c r="Y31" s="53">
        <f t="shared" si="14"/>
        <v>132.4503</v>
      </c>
      <c r="Z31" s="53">
        <f t="shared" si="15"/>
        <v>132.08940000000001</v>
      </c>
      <c r="AA31" s="53">
        <v>123.95</v>
      </c>
      <c r="AB31" s="51">
        <f t="shared" si="16"/>
        <v>-6.8578459056070962E-2</v>
      </c>
      <c r="AC31" s="50">
        <v>2.69</v>
      </c>
      <c r="AD31" s="49">
        <v>0.87</v>
      </c>
      <c r="AE31" s="49">
        <v>0.1</v>
      </c>
      <c r="AF31" s="52">
        <f t="shared" si="17"/>
        <v>3.66</v>
      </c>
      <c r="AG31" s="49"/>
    </row>
    <row r="32" spans="1:33" s="54" customFormat="1" ht="17">
      <c r="A32" s="49">
        <v>93316</v>
      </c>
      <c r="B32" s="47"/>
      <c r="C32" s="63" t="s">
        <v>18</v>
      </c>
      <c r="D32" s="50">
        <v>0.6</v>
      </c>
      <c r="E32" s="12">
        <v>0.6</v>
      </c>
      <c r="F32" s="12">
        <v>0.6</v>
      </c>
      <c r="G32" s="12">
        <v>0.6</v>
      </c>
      <c r="H32" s="51">
        <f t="shared" si="9"/>
        <v>0</v>
      </c>
      <c r="I32" s="49">
        <v>0.13</v>
      </c>
      <c r="J32" s="46">
        <v>0.13</v>
      </c>
      <c r="K32" s="13" t="s">
        <v>85</v>
      </c>
      <c r="L32" s="46">
        <v>0.14000000000000001</v>
      </c>
      <c r="M32" s="51">
        <f t="shared" si="10"/>
        <v>7.142857142857148E-2</v>
      </c>
      <c r="N32" s="50">
        <v>0.05</v>
      </c>
      <c r="O32" s="12">
        <v>0.05</v>
      </c>
      <c r="P32" s="12">
        <v>0.05</v>
      </c>
      <c r="Q32" s="12">
        <v>0.05</v>
      </c>
      <c r="R32" s="51">
        <f t="shared" si="18"/>
        <v>0</v>
      </c>
      <c r="S32" s="50">
        <f t="shared" si="12"/>
        <v>0.78</v>
      </c>
      <c r="T32" s="12">
        <v>0.78</v>
      </c>
      <c r="U32" s="12" t="s">
        <v>85</v>
      </c>
      <c r="V32" s="12">
        <v>0.79</v>
      </c>
      <c r="W32" s="51">
        <v>0</v>
      </c>
      <c r="X32" s="53">
        <v>27.632989999999999</v>
      </c>
      <c r="Y32" s="53">
        <f t="shared" si="14"/>
        <v>28.150200000000005</v>
      </c>
      <c r="Z32" s="56">
        <v>0</v>
      </c>
      <c r="AA32" s="53">
        <v>25.53</v>
      </c>
      <c r="AB32" s="51">
        <f t="shared" si="16"/>
        <v>-0.10263219741480627</v>
      </c>
      <c r="AC32" s="50">
        <v>0.6</v>
      </c>
      <c r="AD32" s="49">
        <v>0.13</v>
      </c>
      <c r="AE32" s="49">
        <v>0.05</v>
      </c>
      <c r="AF32" s="52">
        <f t="shared" si="17"/>
        <v>0.78</v>
      </c>
      <c r="AG32" s="49"/>
    </row>
    <row r="33" spans="1:33" s="54" customFormat="1" ht="17">
      <c r="A33" s="49">
        <v>93317</v>
      </c>
      <c r="B33" s="47"/>
      <c r="C33" s="63" t="s">
        <v>18</v>
      </c>
      <c r="D33" s="50">
        <v>0</v>
      </c>
      <c r="E33" s="55" t="s">
        <v>97</v>
      </c>
      <c r="F33" s="55" t="s">
        <v>84</v>
      </c>
      <c r="G33" s="55" t="s">
        <v>97</v>
      </c>
      <c r="H33" s="50">
        <v>0</v>
      </c>
      <c r="I33" s="50">
        <v>0</v>
      </c>
      <c r="J33" s="55" t="s">
        <v>97</v>
      </c>
      <c r="K33" s="55" t="s">
        <v>84</v>
      </c>
      <c r="L33" s="55" t="s">
        <v>97</v>
      </c>
      <c r="M33" s="55" t="s">
        <v>97</v>
      </c>
      <c r="N33" s="50">
        <v>0</v>
      </c>
      <c r="O33" s="50" t="s">
        <v>97</v>
      </c>
      <c r="P33" s="50">
        <v>0</v>
      </c>
      <c r="Q33" s="50" t="s">
        <v>97</v>
      </c>
      <c r="R33" s="50">
        <v>0</v>
      </c>
      <c r="S33" s="50">
        <f t="shared" si="12"/>
        <v>0</v>
      </c>
      <c r="T33" s="12" t="s">
        <v>97</v>
      </c>
      <c r="U33" s="12" t="s">
        <v>20</v>
      </c>
      <c r="V33" s="12" t="s">
        <v>97</v>
      </c>
      <c r="W33" s="55" t="s">
        <v>97</v>
      </c>
      <c r="X33" s="53">
        <v>0</v>
      </c>
      <c r="Y33" s="55" t="s">
        <v>97</v>
      </c>
      <c r="Z33" s="53">
        <v>0</v>
      </c>
      <c r="AA33" s="55" t="s">
        <v>97</v>
      </c>
      <c r="AB33" s="51">
        <v>0</v>
      </c>
      <c r="AC33" s="50">
        <v>0</v>
      </c>
      <c r="AD33" s="50">
        <v>0</v>
      </c>
      <c r="AE33" s="50">
        <v>0</v>
      </c>
      <c r="AF33" s="52">
        <f t="shared" si="17"/>
        <v>0</v>
      </c>
      <c r="AG33" s="49"/>
    </row>
    <row r="34" spans="1:33" s="54" customFormat="1" ht="17">
      <c r="A34" s="49">
        <v>93317</v>
      </c>
      <c r="B34" s="47" t="s">
        <v>83</v>
      </c>
      <c r="C34" s="63" t="s">
        <v>18</v>
      </c>
      <c r="D34" s="50">
        <v>0</v>
      </c>
      <c r="E34" s="55" t="s">
        <v>97</v>
      </c>
      <c r="F34" s="55" t="s">
        <v>84</v>
      </c>
      <c r="G34" s="55" t="s">
        <v>97</v>
      </c>
      <c r="H34" s="50">
        <v>0</v>
      </c>
      <c r="I34" s="50">
        <v>0</v>
      </c>
      <c r="J34" s="55" t="s">
        <v>97</v>
      </c>
      <c r="K34" s="55" t="s">
        <v>84</v>
      </c>
      <c r="L34" s="55" t="s">
        <v>97</v>
      </c>
      <c r="M34" s="55" t="s">
        <v>97</v>
      </c>
      <c r="N34" s="50">
        <v>0</v>
      </c>
      <c r="O34" s="55" t="s">
        <v>97</v>
      </c>
      <c r="P34" s="50">
        <v>0</v>
      </c>
      <c r="Q34" s="55" t="s">
        <v>97</v>
      </c>
      <c r="R34" s="50">
        <v>0</v>
      </c>
      <c r="S34" s="50">
        <f t="shared" si="12"/>
        <v>0</v>
      </c>
      <c r="T34" s="12" t="s">
        <v>97</v>
      </c>
      <c r="U34" s="12" t="s">
        <v>20</v>
      </c>
      <c r="V34" s="12" t="s">
        <v>97</v>
      </c>
      <c r="W34" s="55" t="s">
        <v>97</v>
      </c>
      <c r="X34" s="53">
        <v>0</v>
      </c>
      <c r="Y34" s="55" t="s">
        <v>97</v>
      </c>
      <c r="Z34" s="53">
        <v>0</v>
      </c>
      <c r="AA34" s="55" t="s">
        <v>97</v>
      </c>
      <c r="AB34" s="51">
        <v>0</v>
      </c>
      <c r="AC34" s="50">
        <v>0</v>
      </c>
      <c r="AD34" s="50">
        <v>0</v>
      </c>
      <c r="AE34" s="50">
        <v>0</v>
      </c>
      <c r="AF34" s="52">
        <f t="shared" si="17"/>
        <v>0</v>
      </c>
      <c r="AG34" s="49"/>
    </row>
    <row r="35" spans="1:33" s="54" customFormat="1" ht="17">
      <c r="A35" s="49">
        <v>93317</v>
      </c>
      <c r="B35" s="47">
        <v>26</v>
      </c>
      <c r="C35" s="63" t="s">
        <v>18</v>
      </c>
      <c r="D35" s="50">
        <v>1.84</v>
      </c>
      <c r="E35" s="12">
        <v>1.84</v>
      </c>
      <c r="F35" s="12">
        <v>1.84</v>
      </c>
      <c r="G35" s="12">
        <v>1.84</v>
      </c>
      <c r="H35" s="51">
        <f t="shared" si="9"/>
        <v>0</v>
      </c>
      <c r="I35" s="49">
        <v>0.64</v>
      </c>
      <c r="J35" s="12">
        <v>0.66</v>
      </c>
      <c r="K35" s="12">
        <v>0.66</v>
      </c>
      <c r="L35" s="12">
        <v>0.69</v>
      </c>
      <c r="M35" s="51">
        <f t="shared" si="10"/>
        <v>4.3478260869565098E-2</v>
      </c>
      <c r="N35" s="50">
        <v>0.18</v>
      </c>
      <c r="O35" s="12">
        <v>0.11</v>
      </c>
      <c r="P35" s="12">
        <v>0.13</v>
      </c>
      <c r="Q35" s="12">
        <v>0.1</v>
      </c>
      <c r="R35" s="51">
        <f t="shared" si="18"/>
        <v>-0.63636363636363624</v>
      </c>
      <c r="S35" s="50">
        <f t="shared" si="12"/>
        <v>2.66</v>
      </c>
      <c r="T35" s="12">
        <v>2.61</v>
      </c>
      <c r="U35" s="12">
        <v>2.63</v>
      </c>
      <c r="V35" s="12">
        <v>2.63</v>
      </c>
      <c r="W35" s="83">
        <v>0.01</v>
      </c>
      <c r="X35" s="53">
        <v>95.459420000000009</v>
      </c>
      <c r="Y35" s="53">
        <f t="shared" si="14"/>
        <v>94.194900000000004</v>
      </c>
      <c r="Z35" s="53">
        <f t="shared" si="15"/>
        <v>94.916700000000006</v>
      </c>
      <c r="AA35" s="53">
        <v>87.33</v>
      </c>
      <c r="AB35" s="51">
        <f t="shared" ref="AB35:AB38" si="20">(Z35-Y35)/Z35</f>
        <v>7.6045627376426037E-3</v>
      </c>
      <c r="AC35" s="50">
        <v>1.84</v>
      </c>
      <c r="AD35" s="49">
        <v>0.64</v>
      </c>
      <c r="AE35" s="49">
        <v>0.17</v>
      </c>
      <c r="AF35" s="52">
        <f t="shared" si="17"/>
        <v>2.65</v>
      </c>
      <c r="AG35" s="49"/>
    </row>
    <row r="36" spans="1:33" s="54" customFormat="1" ht="17">
      <c r="A36" s="49">
        <v>93318</v>
      </c>
      <c r="B36" s="47"/>
      <c r="C36" s="63" t="s">
        <v>21</v>
      </c>
      <c r="D36" s="50">
        <v>0</v>
      </c>
      <c r="E36" s="55" t="s">
        <v>97</v>
      </c>
      <c r="F36" s="55" t="s">
        <v>84</v>
      </c>
      <c r="G36" s="55" t="s">
        <v>97</v>
      </c>
      <c r="H36" s="50">
        <v>0</v>
      </c>
      <c r="I36" s="50">
        <v>0</v>
      </c>
      <c r="J36" s="55" t="s">
        <v>97</v>
      </c>
      <c r="K36" s="55" t="s">
        <v>84</v>
      </c>
      <c r="L36" s="55" t="s">
        <v>97</v>
      </c>
      <c r="M36" s="55" t="s">
        <v>97</v>
      </c>
      <c r="N36" s="50">
        <v>0</v>
      </c>
      <c r="O36" s="55" t="s">
        <v>97</v>
      </c>
      <c r="P36" s="50">
        <v>0</v>
      </c>
      <c r="Q36" s="55" t="s">
        <v>97</v>
      </c>
      <c r="R36" s="50">
        <v>0</v>
      </c>
      <c r="S36" s="50">
        <f t="shared" si="12"/>
        <v>0</v>
      </c>
      <c r="T36" s="55" t="s">
        <v>97</v>
      </c>
      <c r="U36" s="12" t="s">
        <v>20</v>
      </c>
      <c r="V36" s="55" t="s">
        <v>97</v>
      </c>
      <c r="W36" s="55" t="s">
        <v>97</v>
      </c>
      <c r="X36" s="53">
        <v>0</v>
      </c>
      <c r="Y36" s="55" t="s">
        <v>97</v>
      </c>
      <c r="Z36" s="53">
        <v>0</v>
      </c>
      <c r="AA36" s="55" t="s">
        <v>97</v>
      </c>
      <c r="AB36" s="51">
        <v>0</v>
      </c>
      <c r="AC36" s="50">
        <v>0</v>
      </c>
      <c r="AD36" s="50">
        <v>0</v>
      </c>
      <c r="AE36" s="50">
        <v>0</v>
      </c>
      <c r="AF36" s="52">
        <f t="shared" si="17"/>
        <v>0</v>
      </c>
      <c r="AG36" s="49"/>
    </row>
    <row r="37" spans="1:33" s="54" customFormat="1" ht="17">
      <c r="A37" s="49">
        <v>93880</v>
      </c>
      <c r="B37" s="47" t="s">
        <v>83</v>
      </c>
      <c r="C37" s="63" t="s">
        <v>21</v>
      </c>
      <c r="D37" s="50">
        <v>0</v>
      </c>
      <c r="E37" s="55" t="s">
        <v>97</v>
      </c>
      <c r="F37" s="55" t="s">
        <v>84</v>
      </c>
      <c r="G37" s="55" t="s">
        <v>97</v>
      </c>
      <c r="H37" s="50">
        <v>0</v>
      </c>
      <c r="I37" s="50">
        <v>0</v>
      </c>
      <c r="J37" s="55" t="s">
        <v>97</v>
      </c>
      <c r="K37" s="55" t="s">
        <v>84</v>
      </c>
      <c r="L37" s="55" t="s">
        <v>97</v>
      </c>
      <c r="M37" s="55" t="s">
        <v>97</v>
      </c>
      <c r="N37" s="50">
        <v>0</v>
      </c>
      <c r="O37" s="55" t="s">
        <v>97</v>
      </c>
      <c r="P37" s="50">
        <v>0</v>
      </c>
      <c r="Q37" s="55" t="s">
        <v>97</v>
      </c>
      <c r="R37" s="50">
        <v>0</v>
      </c>
      <c r="S37" s="50">
        <f t="shared" si="12"/>
        <v>0</v>
      </c>
      <c r="T37" s="55" t="s">
        <v>97</v>
      </c>
      <c r="U37" s="12" t="s">
        <v>20</v>
      </c>
      <c r="V37" s="55" t="s">
        <v>97</v>
      </c>
      <c r="W37" s="55" t="s">
        <v>97</v>
      </c>
      <c r="X37" s="53">
        <v>0</v>
      </c>
      <c r="Y37" s="55" t="s">
        <v>97</v>
      </c>
      <c r="Z37" s="53">
        <v>0</v>
      </c>
      <c r="AA37" s="55" t="s">
        <v>97</v>
      </c>
      <c r="AB37" s="51">
        <v>0</v>
      </c>
      <c r="AC37" s="50">
        <v>0</v>
      </c>
      <c r="AD37" s="50">
        <v>0</v>
      </c>
      <c r="AE37" s="50">
        <v>0</v>
      </c>
      <c r="AF37" s="52">
        <f t="shared" si="17"/>
        <v>0</v>
      </c>
      <c r="AG37" s="49"/>
    </row>
    <row r="38" spans="1:33" s="54" customFormat="1" ht="17">
      <c r="A38" s="49">
        <v>93318</v>
      </c>
      <c r="B38" s="47">
        <v>26</v>
      </c>
      <c r="C38" s="63" t="s">
        <v>21</v>
      </c>
      <c r="D38" s="50">
        <v>2.15</v>
      </c>
      <c r="E38" s="12">
        <v>2.15</v>
      </c>
      <c r="F38" s="12">
        <v>2.15</v>
      </c>
      <c r="G38" s="12">
        <v>2.15</v>
      </c>
      <c r="H38" s="51">
        <f t="shared" si="9"/>
        <v>0</v>
      </c>
      <c r="I38" s="49">
        <v>0.68</v>
      </c>
      <c r="J38" s="12">
        <v>0.7</v>
      </c>
      <c r="K38" s="12">
        <v>0.69</v>
      </c>
      <c r="L38" s="12">
        <v>0.72</v>
      </c>
      <c r="M38" s="51">
        <f t="shared" si="10"/>
        <v>2.7777777777777804E-2</v>
      </c>
      <c r="N38" s="50">
        <v>0.16</v>
      </c>
      <c r="O38" s="12">
        <v>0.12</v>
      </c>
      <c r="P38" s="12">
        <v>0.15</v>
      </c>
      <c r="Q38" s="12">
        <v>0.12</v>
      </c>
      <c r="R38" s="51">
        <f t="shared" si="18"/>
        <v>-0.33333333333333343</v>
      </c>
      <c r="S38" s="50">
        <f t="shared" si="12"/>
        <v>2.99</v>
      </c>
      <c r="T38" s="12">
        <v>2.97</v>
      </c>
      <c r="U38" s="12">
        <v>2.99</v>
      </c>
      <c r="V38" s="12">
        <v>2.99</v>
      </c>
      <c r="W38" s="83">
        <v>0.01</v>
      </c>
      <c r="X38" s="53">
        <v>107.30213000000001</v>
      </c>
      <c r="Y38" s="53">
        <f t="shared" si="14"/>
        <v>107.18730000000002</v>
      </c>
      <c r="Z38" s="53">
        <f t="shared" si="15"/>
        <v>107.90910000000002</v>
      </c>
      <c r="AA38" s="53">
        <v>100.77</v>
      </c>
      <c r="AB38" s="51">
        <f t="shared" si="20"/>
        <v>6.6889632107023558E-3</v>
      </c>
      <c r="AC38" s="50">
        <v>2.15</v>
      </c>
      <c r="AD38" s="49">
        <v>0.68</v>
      </c>
      <c r="AE38" s="49">
        <v>0.14000000000000001</v>
      </c>
      <c r="AF38" s="52">
        <f t="shared" si="17"/>
        <v>2.97</v>
      </c>
      <c r="AG38" s="49"/>
    </row>
    <row r="39" spans="1:33" s="54" customFormat="1">
      <c r="A39" s="118" t="s">
        <v>23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</row>
    <row r="40" spans="1:33" s="54" customFormat="1" ht="17">
      <c r="A40" s="49">
        <v>93319</v>
      </c>
      <c r="B40" s="63"/>
      <c r="C40" t="s">
        <v>134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55" t="s">
        <v>97</v>
      </c>
      <c r="Z40" s="63"/>
      <c r="AA40" s="87">
        <v>60.13</v>
      </c>
      <c r="AB40" s="55" t="s">
        <v>135</v>
      </c>
      <c r="AC40" s="86"/>
      <c r="AD40" s="86"/>
      <c r="AE40" s="86"/>
      <c r="AF40" s="86"/>
      <c r="AG40" s="86"/>
    </row>
    <row r="41" spans="1:33" s="54" customFormat="1" ht="17">
      <c r="A41" s="49">
        <v>93320</v>
      </c>
      <c r="B41" s="47"/>
      <c r="C41" s="63" t="s">
        <v>24</v>
      </c>
      <c r="D41" s="50">
        <v>0.38</v>
      </c>
      <c r="E41" s="50">
        <v>0.38</v>
      </c>
      <c r="F41" s="12">
        <v>0.38</v>
      </c>
      <c r="G41" s="12">
        <v>0.38</v>
      </c>
      <c r="H41" s="51">
        <f t="shared" ref="H41" si="21">(G41-E41)/F41</f>
        <v>0</v>
      </c>
      <c r="I41" s="50">
        <v>1.1399999999999999</v>
      </c>
      <c r="J41" s="49">
        <v>1.1399999999999999</v>
      </c>
      <c r="K41" s="12">
        <v>1.1000000000000001</v>
      </c>
      <c r="L41" s="12">
        <v>1.21</v>
      </c>
      <c r="M41" s="51">
        <f t="shared" ref="M41:M49" si="22">(L41-J41)/L41</f>
        <v>5.7851239669421538E-2</v>
      </c>
      <c r="N41" s="50">
        <v>0.01</v>
      </c>
      <c r="O41" s="49">
        <v>0.02</v>
      </c>
      <c r="P41" s="12">
        <v>0.02</v>
      </c>
      <c r="Q41" s="12">
        <v>0.02</v>
      </c>
      <c r="R41" s="51">
        <f t="shared" ref="R41:R44" si="23">(Q41-O41)/P41</f>
        <v>0</v>
      </c>
      <c r="S41" s="50">
        <f t="shared" ref="S41:S49" si="24">SUM(D41+I41+N41)</f>
        <v>1.53</v>
      </c>
      <c r="T41" s="52">
        <f t="shared" ref="T41:T49" si="25">SUM(E41+J41+O41)</f>
        <v>1.54</v>
      </c>
      <c r="U41" s="12">
        <v>1.5</v>
      </c>
      <c r="V41" s="12">
        <v>1.61</v>
      </c>
      <c r="W41" s="51">
        <f t="shared" ref="W41:W58" si="26">(V41-T41)/U41</f>
        <v>4.666666666666671E-2</v>
      </c>
      <c r="X41" s="53">
        <v>54.907110000000003</v>
      </c>
      <c r="Y41" s="53">
        <f t="shared" ref="Y41:Y49" si="27">SUM(T41*36.05)</f>
        <v>55.516999999999996</v>
      </c>
      <c r="Z41" s="53">
        <f t="shared" ref="Z41:Z49" si="28">SUM(U41*36.09)</f>
        <v>54.135000000000005</v>
      </c>
      <c r="AA41" s="53">
        <v>51.39</v>
      </c>
      <c r="AB41" s="51">
        <f t="shared" ref="AB41:AB49" si="29">(AA41-Y41)/AA41</f>
        <v>-8.0307452811831007E-2</v>
      </c>
      <c r="AC41" s="50">
        <v>0.38</v>
      </c>
      <c r="AD41" s="49">
        <v>1.1399999999999999</v>
      </c>
      <c r="AE41" s="49">
        <v>0.02</v>
      </c>
      <c r="AF41" s="52">
        <f t="shared" ref="AF41:AF49" si="30">SUM(AC41:AE41)</f>
        <v>1.54</v>
      </c>
      <c r="AG41" s="49"/>
    </row>
    <row r="42" spans="1:33" s="54" customFormat="1" ht="17">
      <c r="A42" s="49">
        <v>93320</v>
      </c>
      <c r="B42" s="47" t="s">
        <v>83</v>
      </c>
      <c r="C42" s="63" t="s">
        <v>24</v>
      </c>
      <c r="D42" s="50">
        <v>0</v>
      </c>
      <c r="E42" s="50">
        <v>0</v>
      </c>
      <c r="F42" s="12">
        <v>0</v>
      </c>
      <c r="G42" s="12" t="s">
        <v>97</v>
      </c>
      <c r="H42" s="51" t="s">
        <v>20</v>
      </c>
      <c r="I42" s="50">
        <v>1.01</v>
      </c>
      <c r="J42" s="49">
        <v>1.01</v>
      </c>
      <c r="K42" s="12">
        <v>0.97</v>
      </c>
      <c r="L42" s="12">
        <v>1.08</v>
      </c>
      <c r="M42" s="51">
        <f t="shared" si="22"/>
        <v>6.4814814814814867E-2</v>
      </c>
      <c r="N42" s="50">
        <v>0</v>
      </c>
      <c r="O42" s="49">
        <v>0.01</v>
      </c>
      <c r="P42" s="12">
        <v>0.01</v>
      </c>
      <c r="Q42" s="12">
        <v>0.01</v>
      </c>
      <c r="R42" s="51">
        <f t="shared" si="23"/>
        <v>0</v>
      </c>
      <c r="S42" s="50">
        <f t="shared" si="24"/>
        <v>1.01</v>
      </c>
      <c r="T42" s="52">
        <f t="shared" si="25"/>
        <v>1.02</v>
      </c>
      <c r="U42" s="12">
        <v>0.98</v>
      </c>
      <c r="V42" s="12">
        <v>1.0900000000000001</v>
      </c>
      <c r="W42" s="51">
        <f t="shared" si="26"/>
        <v>7.1428571428571494E-2</v>
      </c>
      <c r="X42" s="53">
        <v>36.245870000000004</v>
      </c>
      <c r="Y42" s="53">
        <f t="shared" si="27"/>
        <v>36.771000000000001</v>
      </c>
      <c r="Z42" s="53">
        <f t="shared" si="28"/>
        <v>35.368200000000002</v>
      </c>
      <c r="AA42" s="53">
        <v>33.93</v>
      </c>
      <c r="AB42" s="51">
        <f t="shared" si="29"/>
        <v>-8.3731211317418244E-2</v>
      </c>
      <c r="AC42" s="50">
        <v>0</v>
      </c>
      <c r="AD42" s="49">
        <v>1.01</v>
      </c>
      <c r="AE42" s="49">
        <v>0.01</v>
      </c>
      <c r="AF42" s="52">
        <f t="shared" si="30"/>
        <v>1.02</v>
      </c>
      <c r="AG42" s="49"/>
    </row>
    <row r="43" spans="1:33" s="54" customFormat="1" ht="17">
      <c r="A43" s="49">
        <v>93320</v>
      </c>
      <c r="B43" s="47">
        <v>26</v>
      </c>
      <c r="C43" s="63" t="s">
        <v>24</v>
      </c>
      <c r="D43" s="50">
        <v>0.38</v>
      </c>
      <c r="E43" s="50">
        <v>0.38</v>
      </c>
      <c r="F43" s="12">
        <v>0.38</v>
      </c>
      <c r="G43" s="12">
        <v>0.38</v>
      </c>
      <c r="H43" s="51">
        <f t="shared" ref="H43:H44" si="31">(G43-E43)/F43</f>
        <v>0</v>
      </c>
      <c r="I43" s="50">
        <v>0.13</v>
      </c>
      <c r="J43" s="49">
        <v>0.13</v>
      </c>
      <c r="K43" s="12">
        <v>0.13</v>
      </c>
      <c r="L43" s="12">
        <v>0.13</v>
      </c>
      <c r="M43" s="51">
        <f t="shared" si="22"/>
        <v>0</v>
      </c>
      <c r="N43" s="50">
        <v>0.01</v>
      </c>
      <c r="O43" s="49">
        <v>0.01</v>
      </c>
      <c r="P43" s="12">
        <v>0.01</v>
      </c>
      <c r="Q43" s="12">
        <v>0.01</v>
      </c>
      <c r="R43" s="51">
        <f t="shared" si="23"/>
        <v>0</v>
      </c>
      <c r="S43" s="50">
        <f t="shared" si="24"/>
        <v>0.52</v>
      </c>
      <c r="T43" s="52">
        <f t="shared" si="25"/>
        <v>0.52</v>
      </c>
      <c r="U43" s="12">
        <v>0.52</v>
      </c>
      <c r="V43" s="12">
        <v>0.52</v>
      </c>
      <c r="W43" s="51">
        <f t="shared" si="26"/>
        <v>0</v>
      </c>
      <c r="X43" s="53">
        <v>18.661239999999999</v>
      </c>
      <c r="Y43" s="53">
        <f t="shared" si="27"/>
        <v>18.745999999999999</v>
      </c>
      <c r="Z43" s="53">
        <f t="shared" si="28"/>
        <v>18.766800000000003</v>
      </c>
      <c r="AA43" s="53">
        <v>17.47</v>
      </c>
      <c r="AB43" s="51">
        <f t="shared" si="29"/>
        <v>-7.3039496279335994E-2</v>
      </c>
      <c r="AC43" s="50">
        <v>0.38</v>
      </c>
      <c r="AD43" s="49">
        <v>0.13</v>
      </c>
      <c r="AE43" s="49">
        <v>0.01</v>
      </c>
      <c r="AF43" s="52">
        <f t="shared" si="30"/>
        <v>0.52</v>
      </c>
      <c r="AG43" s="49"/>
    </row>
    <row r="44" spans="1:33" s="54" customFormat="1" ht="17">
      <c r="A44" s="49">
        <v>93321</v>
      </c>
      <c r="B44" s="47"/>
      <c r="C44" s="63" t="s">
        <v>24</v>
      </c>
      <c r="D44" s="50">
        <v>0.15</v>
      </c>
      <c r="E44" s="50">
        <v>0.15</v>
      </c>
      <c r="F44" s="12">
        <v>0.15</v>
      </c>
      <c r="G44" s="12">
        <v>0.15</v>
      </c>
      <c r="H44" s="51">
        <f t="shared" si="31"/>
        <v>0</v>
      </c>
      <c r="I44" s="50">
        <v>0.61</v>
      </c>
      <c r="J44" s="49">
        <v>0.61</v>
      </c>
      <c r="K44" s="12">
        <v>0.59</v>
      </c>
      <c r="L44" s="12">
        <v>0.64</v>
      </c>
      <c r="M44" s="51">
        <f t="shared" si="22"/>
        <v>4.6875000000000042E-2</v>
      </c>
      <c r="N44" s="50">
        <v>0.01</v>
      </c>
      <c r="O44" s="49">
        <v>0.01</v>
      </c>
      <c r="P44" s="12">
        <v>0.01</v>
      </c>
      <c r="Q44" s="12">
        <v>0.01</v>
      </c>
      <c r="R44" s="51">
        <f t="shared" si="23"/>
        <v>0</v>
      </c>
      <c r="S44" s="50">
        <f t="shared" si="24"/>
        <v>0.77</v>
      </c>
      <c r="T44" s="52">
        <f t="shared" si="25"/>
        <v>0.77</v>
      </c>
      <c r="U44" s="12">
        <v>0.75</v>
      </c>
      <c r="V44" s="12">
        <v>0.8</v>
      </c>
      <c r="W44" s="51">
        <f t="shared" si="26"/>
        <v>4.0000000000000036E-2</v>
      </c>
      <c r="X44" s="53">
        <v>27.632989999999999</v>
      </c>
      <c r="Y44" s="53">
        <f t="shared" si="27"/>
        <v>27.758499999999998</v>
      </c>
      <c r="Z44" s="53">
        <f t="shared" si="28"/>
        <v>27.067500000000003</v>
      </c>
      <c r="AA44" s="53">
        <v>25.53</v>
      </c>
      <c r="AB44" s="51">
        <f t="shared" si="29"/>
        <v>-8.7289463376419768E-2</v>
      </c>
      <c r="AC44" s="50">
        <v>0.15</v>
      </c>
      <c r="AD44" s="49">
        <v>0.61</v>
      </c>
      <c r="AE44" s="49">
        <v>0.01</v>
      </c>
      <c r="AF44" s="52">
        <f t="shared" si="30"/>
        <v>0.77</v>
      </c>
      <c r="AG44" s="49"/>
    </row>
    <row r="45" spans="1:33" s="54" customFormat="1" ht="17">
      <c r="A45" s="49">
        <v>93321</v>
      </c>
      <c r="B45" s="47" t="s">
        <v>83</v>
      </c>
      <c r="C45" s="63" t="s">
        <v>24</v>
      </c>
      <c r="D45" s="50">
        <v>0</v>
      </c>
      <c r="E45" s="50">
        <v>0</v>
      </c>
      <c r="F45" s="12">
        <v>0</v>
      </c>
      <c r="G45" s="12" t="s">
        <v>97</v>
      </c>
      <c r="H45" s="51" t="s">
        <v>20</v>
      </c>
      <c r="I45" s="50">
        <v>0.56000000000000005</v>
      </c>
      <c r="J45" s="49">
        <v>0.56000000000000005</v>
      </c>
      <c r="K45" s="12">
        <v>0.54</v>
      </c>
      <c r="L45" s="12">
        <v>0.59</v>
      </c>
      <c r="M45" s="51">
        <f t="shared" si="22"/>
        <v>5.0847457627118502E-2</v>
      </c>
      <c r="N45" s="50">
        <v>0</v>
      </c>
      <c r="O45" s="50">
        <v>0</v>
      </c>
      <c r="P45" s="12">
        <v>0</v>
      </c>
      <c r="Q45" s="12">
        <v>0</v>
      </c>
      <c r="R45" s="51" t="s">
        <v>20</v>
      </c>
      <c r="S45" s="50">
        <f t="shared" si="24"/>
        <v>0.56000000000000005</v>
      </c>
      <c r="T45" s="52">
        <f t="shared" si="25"/>
        <v>0.56000000000000005</v>
      </c>
      <c r="U45" s="12">
        <v>0.54</v>
      </c>
      <c r="V45" s="12">
        <v>0.59</v>
      </c>
      <c r="W45" s="51">
        <f t="shared" si="26"/>
        <v>5.5555555555555393E-2</v>
      </c>
      <c r="X45" s="53">
        <v>20.096720000000001</v>
      </c>
      <c r="Y45" s="53">
        <f t="shared" si="27"/>
        <v>20.187999999999999</v>
      </c>
      <c r="Z45" s="53">
        <f t="shared" si="28"/>
        <v>19.488600000000002</v>
      </c>
      <c r="AA45" s="53">
        <v>18.47</v>
      </c>
      <c r="AB45" s="51">
        <f t="shared" si="29"/>
        <v>-9.3015701136978893E-2</v>
      </c>
      <c r="AC45" s="50">
        <v>0</v>
      </c>
      <c r="AD45" s="49">
        <v>0.56000000000000005</v>
      </c>
      <c r="AE45" s="50">
        <v>0</v>
      </c>
      <c r="AF45" s="52">
        <f t="shared" si="30"/>
        <v>0.56000000000000005</v>
      </c>
      <c r="AG45" s="49"/>
    </row>
    <row r="46" spans="1:33" s="54" customFormat="1" ht="17">
      <c r="A46" s="49">
        <v>93321</v>
      </c>
      <c r="B46" s="47">
        <v>26</v>
      </c>
      <c r="C46" s="63" t="s">
        <v>24</v>
      </c>
      <c r="D46" s="50">
        <v>0.15</v>
      </c>
      <c r="E46" s="50">
        <v>0.15</v>
      </c>
      <c r="F46" s="12">
        <v>0.15</v>
      </c>
      <c r="G46" s="12">
        <v>0.15</v>
      </c>
      <c r="H46" s="51">
        <f t="shared" ref="H46:H47" si="32">(G46-E46)/F46</f>
        <v>0</v>
      </c>
      <c r="I46" s="50">
        <v>0.05</v>
      </c>
      <c r="J46" s="49">
        <v>0.05</v>
      </c>
      <c r="K46" s="12">
        <v>0.05</v>
      </c>
      <c r="L46" s="12">
        <v>0.05</v>
      </c>
      <c r="M46" s="51">
        <f t="shared" si="22"/>
        <v>0</v>
      </c>
      <c r="N46" s="50">
        <v>0.01</v>
      </c>
      <c r="O46" s="49">
        <v>0.01</v>
      </c>
      <c r="P46" s="12">
        <v>0.01</v>
      </c>
      <c r="Q46" s="12">
        <v>0.01</v>
      </c>
      <c r="R46" s="51">
        <f t="shared" ref="R46" si="33">(P46-O46)/P46</f>
        <v>0</v>
      </c>
      <c r="S46" s="50">
        <f t="shared" si="24"/>
        <v>0.21000000000000002</v>
      </c>
      <c r="T46" s="52">
        <f t="shared" si="25"/>
        <v>0.21000000000000002</v>
      </c>
      <c r="U46" s="12">
        <v>0.21</v>
      </c>
      <c r="V46" s="12">
        <v>0.21</v>
      </c>
      <c r="W46" s="51">
        <f t="shared" si="26"/>
        <v>-1.3216940769347102E-16</v>
      </c>
      <c r="X46" s="53">
        <v>7.53627</v>
      </c>
      <c r="Y46" s="53">
        <f t="shared" si="27"/>
        <v>7.5705</v>
      </c>
      <c r="Z46" s="53">
        <f t="shared" si="28"/>
        <v>7.5789000000000009</v>
      </c>
      <c r="AA46" s="53">
        <v>7.05</v>
      </c>
      <c r="AB46" s="51">
        <f t="shared" si="29"/>
        <v>-7.3829787234042585E-2</v>
      </c>
      <c r="AC46" s="50">
        <v>0.15</v>
      </c>
      <c r="AD46" s="49">
        <v>0.61</v>
      </c>
      <c r="AE46" s="49">
        <v>0.01</v>
      </c>
      <c r="AF46" s="52">
        <f t="shared" si="30"/>
        <v>0.77</v>
      </c>
      <c r="AG46" s="49"/>
    </row>
    <row r="47" spans="1:33" s="54" customFormat="1" ht="17">
      <c r="A47" s="49">
        <v>93325</v>
      </c>
      <c r="B47" s="47"/>
      <c r="C47" s="63" t="s">
        <v>26</v>
      </c>
      <c r="D47" s="50">
        <v>7.0000000000000007E-2</v>
      </c>
      <c r="E47" s="50">
        <v>7.0000000000000007E-2</v>
      </c>
      <c r="F47" s="12">
        <v>7.0000000000000007E-2</v>
      </c>
      <c r="G47" s="12">
        <v>7.0000000000000007E-2</v>
      </c>
      <c r="H47" s="51">
        <f t="shared" si="32"/>
        <v>0</v>
      </c>
      <c r="I47" s="50">
        <v>0.65</v>
      </c>
      <c r="J47" s="49">
        <v>0.64</v>
      </c>
      <c r="K47" s="12">
        <v>0.62</v>
      </c>
      <c r="L47" s="12">
        <v>0.69</v>
      </c>
      <c r="M47" s="51">
        <f t="shared" si="22"/>
        <v>7.2463768115941934E-2</v>
      </c>
      <c r="N47" s="50">
        <v>0</v>
      </c>
      <c r="O47" s="50">
        <v>0</v>
      </c>
      <c r="P47" s="12">
        <v>0</v>
      </c>
      <c r="Q47" s="12">
        <v>0</v>
      </c>
      <c r="R47" s="51" t="s">
        <v>20</v>
      </c>
      <c r="S47" s="50">
        <f t="shared" si="24"/>
        <v>0.72</v>
      </c>
      <c r="T47" s="52">
        <f t="shared" si="25"/>
        <v>0.71</v>
      </c>
      <c r="U47" s="12">
        <v>0.69</v>
      </c>
      <c r="V47" s="12">
        <v>0.76</v>
      </c>
      <c r="W47" s="51">
        <f t="shared" si="26"/>
        <v>7.2463768115942101E-2</v>
      </c>
      <c r="X47" s="53">
        <v>25.838639999999998</v>
      </c>
      <c r="Y47" s="53">
        <f t="shared" si="27"/>
        <v>25.595499999999998</v>
      </c>
      <c r="Z47" s="53">
        <f t="shared" si="28"/>
        <v>24.902100000000001</v>
      </c>
      <c r="AA47" s="53">
        <v>23.85</v>
      </c>
      <c r="AB47" s="51">
        <f t="shared" si="29"/>
        <v>-7.318658280922416E-2</v>
      </c>
      <c r="AC47" s="50">
        <v>7.0000000000000007E-2</v>
      </c>
      <c r="AD47" s="49">
        <v>0.64</v>
      </c>
      <c r="AE47" s="50">
        <v>0</v>
      </c>
      <c r="AF47" s="52">
        <f t="shared" si="30"/>
        <v>0.71</v>
      </c>
      <c r="AG47" s="49"/>
    </row>
    <row r="48" spans="1:33" s="54" customFormat="1" ht="17">
      <c r="A48" s="49">
        <v>93325</v>
      </c>
      <c r="B48" s="47" t="s">
        <v>83</v>
      </c>
      <c r="C48" s="63" t="s">
        <v>26</v>
      </c>
      <c r="D48" s="50">
        <v>0</v>
      </c>
      <c r="E48" s="50">
        <v>0</v>
      </c>
      <c r="F48" s="12">
        <v>0</v>
      </c>
      <c r="G48" s="12" t="s">
        <v>97</v>
      </c>
      <c r="H48" s="51" t="s">
        <v>20</v>
      </c>
      <c r="I48" s="50">
        <v>0.63</v>
      </c>
      <c r="J48" s="49">
        <v>0.62</v>
      </c>
      <c r="K48" s="12">
        <v>0.6</v>
      </c>
      <c r="L48" s="12">
        <v>0.67</v>
      </c>
      <c r="M48" s="51">
        <f t="shared" si="22"/>
        <v>7.4626865671641854E-2</v>
      </c>
      <c r="N48" s="50">
        <v>0</v>
      </c>
      <c r="O48" s="49"/>
      <c r="P48" s="12">
        <v>0</v>
      </c>
      <c r="Q48" s="12">
        <v>0</v>
      </c>
      <c r="R48" s="51">
        <v>0</v>
      </c>
      <c r="S48" s="50">
        <f t="shared" si="24"/>
        <v>0.63</v>
      </c>
      <c r="T48" s="52">
        <f t="shared" si="25"/>
        <v>0.62</v>
      </c>
      <c r="U48" s="12">
        <v>0.6</v>
      </c>
      <c r="V48" s="12">
        <v>0.67</v>
      </c>
      <c r="W48" s="51">
        <f t="shared" si="26"/>
        <v>8.3333333333333412E-2</v>
      </c>
      <c r="X48" s="53">
        <v>22.608810000000002</v>
      </c>
      <c r="Y48" s="53">
        <f t="shared" si="27"/>
        <v>22.350999999999999</v>
      </c>
      <c r="Z48" s="53">
        <f t="shared" si="28"/>
        <v>21.654</v>
      </c>
      <c r="AA48" s="53">
        <v>20.83</v>
      </c>
      <c r="AB48" s="51">
        <f t="shared" si="29"/>
        <v>-7.3019683149303932E-2</v>
      </c>
      <c r="AC48" s="50">
        <v>0</v>
      </c>
      <c r="AD48" s="49">
        <v>0.62</v>
      </c>
      <c r="AE48" s="49"/>
      <c r="AF48" s="52">
        <f t="shared" si="30"/>
        <v>0.62</v>
      </c>
      <c r="AG48" s="49"/>
    </row>
    <row r="49" spans="1:33" s="54" customFormat="1" ht="17">
      <c r="A49" s="49">
        <v>93325</v>
      </c>
      <c r="B49" s="47">
        <v>26</v>
      </c>
      <c r="C49" s="63" t="s">
        <v>26</v>
      </c>
      <c r="D49" s="50">
        <v>7.0000000000000007E-2</v>
      </c>
      <c r="E49" s="50">
        <v>7.0000000000000007E-2</v>
      </c>
      <c r="F49" s="12">
        <v>7.0000000000000007E-2</v>
      </c>
      <c r="G49" s="12">
        <v>7.0000000000000007E-2</v>
      </c>
      <c r="H49" s="51">
        <f t="shared" ref="H49:H58" si="34">(F49-E49)/F49</f>
        <v>0</v>
      </c>
      <c r="I49" s="50">
        <v>0.02</v>
      </c>
      <c r="J49" s="50">
        <v>0.02</v>
      </c>
      <c r="K49" s="12">
        <v>0.02</v>
      </c>
      <c r="L49" s="12">
        <v>0.02</v>
      </c>
      <c r="M49" s="51">
        <f t="shared" si="22"/>
        <v>0</v>
      </c>
      <c r="N49" s="50">
        <v>0.02</v>
      </c>
      <c r="O49" s="49">
        <v>0.02</v>
      </c>
      <c r="P49" s="12">
        <v>0</v>
      </c>
      <c r="Q49" s="12">
        <v>0.02</v>
      </c>
      <c r="R49" s="51" t="s">
        <v>20</v>
      </c>
      <c r="S49" s="50">
        <f t="shared" si="24"/>
        <v>0.11000000000000001</v>
      </c>
      <c r="T49" s="52">
        <f t="shared" si="25"/>
        <v>0.11000000000000001</v>
      </c>
      <c r="U49" s="12">
        <v>0.09</v>
      </c>
      <c r="V49" s="12">
        <v>0.11</v>
      </c>
      <c r="W49" s="51">
        <f t="shared" si="26"/>
        <v>-1.5419764230904951E-16</v>
      </c>
      <c r="X49" s="53">
        <v>3.2298299999999998</v>
      </c>
      <c r="Y49" s="53">
        <f t="shared" si="27"/>
        <v>3.9655</v>
      </c>
      <c r="Z49" s="53">
        <f t="shared" si="28"/>
        <v>3.2481</v>
      </c>
      <c r="AA49" s="53">
        <v>3.02</v>
      </c>
      <c r="AB49" s="51">
        <f t="shared" si="29"/>
        <v>-0.31307947019867549</v>
      </c>
      <c r="AC49" s="50">
        <v>7.0000000000000007E-2</v>
      </c>
      <c r="AD49" s="50">
        <v>0</v>
      </c>
      <c r="AE49" s="49">
        <v>0.02</v>
      </c>
      <c r="AF49" s="52">
        <f t="shared" si="30"/>
        <v>9.0000000000000011E-2</v>
      </c>
      <c r="AG49" s="49"/>
    </row>
    <row r="50" spans="1:33" s="54" customFormat="1">
      <c r="A50" s="118" t="s">
        <v>27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</row>
    <row r="51" spans="1:33" s="54" customFormat="1" ht="17">
      <c r="A51" s="49">
        <v>93350</v>
      </c>
      <c r="B51" s="47"/>
      <c r="C51" s="63" t="s">
        <v>28</v>
      </c>
      <c r="D51" s="50">
        <v>1.46</v>
      </c>
      <c r="E51" s="50">
        <v>1.46</v>
      </c>
      <c r="F51" s="12">
        <v>1.46</v>
      </c>
      <c r="G51" s="12">
        <v>1.46</v>
      </c>
      <c r="H51" s="51">
        <f t="shared" si="34"/>
        <v>0</v>
      </c>
      <c r="I51" s="50">
        <v>5.27</v>
      </c>
      <c r="J51" s="49">
        <v>4.3600000000000003</v>
      </c>
      <c r="K51" s="12">
        <v>3.81</v>
      </c>
      <c r="L51" s="12">
        <v>4.3</v>
      </c>
      <c r="M51" s="51">
        <f t="shared" ref="M51:M57" si="35">(L51-J51)/L51</f>
        <v>-1.3953488372093139E-2</v>
      </c>
      <c r="N51" s="50">
        <v>7.0000000000000007E-2</v>
      </c>
      <c r="O51" s="49">
        <v>7.0000000000000007E-2</v>
      </c>
      <c r="P51" s="12">
        <v>7.0000000000000007E-2</v>
      </c>
      <c r="Q51" s="12">
        <v>7.0000000000000007E-2</v>
      </c>
      <c r="R51" s="51">
        <f t="shared" ref="R51:R58" si="36">(P51-O51)/P51</f>
        <v>0</v>
      </c>
      <c r="S51" s="50">
        <f t="shared" ref="S51:S58" si="37">SUM(D51+I51+N51)</f>
        <v>6.8</v>
      </c>
      <c r="T51" s="52">
        <f t="shared" ref="T51:T57" si="38">SUM(E51+J51+O51)</f>
        <v>5.8900000000000006</v>
      </c>
      <c r="U51" s="12">
        <v>5.34</v>
      </c>
      <c r="V51" s="12">
        <v>5.83</v>
      </c>
      <c r="W51" s="51">
        <f t="shared" si="26"/>
        <v>-1.1235955056179869E-2</v>
      </c>
      <c r="X51" s="53">
        <v>244.0316</v>
      </c>
      <c r="Y51" s="53">
        <f t="shared" ref="Y51:Y57" si="39">SUM(T51*36.05)</f>
        <v>212.33449999999999</v>
      </c>
      <c r="Z51" s="53">
        <f t="shared" ref="Z51:Z58" si="40">SUM(U51*36.09)</f>
        <v>192.72060000000002</v>
      </c>
      <c r="AA51" s="53">
        <v>188.78</v>
      </c>
      <c r="AB51" s="51">
        <f t="shared" ref="AB51:AB59" si="41">(AA51-Y51)/AA51</f>
        <v>-0.12477222163364758</v>
      </c>
      <c r="AC51" s="57">
        <v>1.46</v>
      </c>
      <c r="AD51" s="49">
        <v>4.3600000000000003</v>
      </c>
      <c r="AE51" s="49">
        <v>7.0000000000000007E-2</v>
      </c>
      <c r="AF51" s="52">
        <f t="shared" ref="AF51:AF58" si="42">SUM(AC51:AE51)</f>
        <v>5.8900000000000006</v>
      </c>
      <c r="AG51" s="49"/>
    </row>
    <row r="52" spans="1:33" s="54" customFormat="1" ht="17">
      <c r="A52" s="49">
        <v>93350</v>
      </c>
      <c r="B52" s="47" t="s">
        <v>83</v>
      </c>
      <c r="C52" s="63" t="s">
        <v>28</v>
      </c>
      <c r="D52" s="50">
        <v>0</v>
      </c>
      <c r="E52" s="50">
        <v>0</v>
      </c>
      <c r="F52" s="12">
        <v>0</v>
      </c>
      <c r="G52" s="12" t="s">
        <v>97</v>
      </c>
      <c r="H52" s="51" t="s">
        <v>20</v>
      </c>
      <c r="I52" s="50">
        <v>4.76</v>
      </c>
      <c r="J52" s="49">
        <v>3.85</v>
      </c>
      <c r="K52" s="12">
        <v>3.3</v>
      </c>
      <c r="L52" s="12">
        <v>3.77</v>
      </c>
      <c r="M52" s="51">
        <f t="shared" si="35"/>
        <v>-2.1220159151193654E-2</v>
      </c>
      <c r="N52" s="50">
        <v>0.02</v>
      </c>
      <c r="O52" s="49">
        <v>0.02</v>
      </c>
      <c r="P52" s="12">
        <v>0.02</v>
      </c>
      <c r="Q52" s="12">
        <v>0.02</v>
      </c>
      <c r="R52" s="51">
        <f t="shared" si="36"/>
        <v>0</v>
      </c>
      <c r="S52" s="50">
        <f t="shared" si="37"/>
        <v>4.7799999999999994</v>
      </c>
      <c r="T52" s="52">
        <f t="shared" si="38"/>
        <v>3.87</v>
      </c>
      <c r="U52" s="12">
        <v>3.32</v>
      </c>
      <c r="V52" s="12">
        <v>3.79</v>
      </c>
      <c r="W52" s="51">
        <f t="shared" si="26"/>
        <v>-2.4096385542168697E-2</v>
      </c>
      <c r="X52" s="53">
        <v>171.53986</v>
      </c>
      <c r="Y52" s="53">
        <f t="shared" si="39"/>
        <v>139.51349999999999</v>
      </c>
      <c r="Z52" s="53">
        <f t="shared" si="40"/>
        <v>119.81880000000001</v>
      </c>
      <c r="AA52" s="53">
        <v>120.59</v>
      </c>
      <c r="AB52" s="51">
        <f t="shared" si="41"/>
        <v>-0.1569242889128451</v>
      </c>
      <c r="AC52" s="57">
        <v>0</v>
      </c>
      <c r="AD52" s="49">
        <v>3.85</v>
      </c>
      <c r="AE52" s="49">
        <v>0.02</v>
      </c>
      <c r="AF52" s="52">
        <f t="shared" si="42"/>
        <v>3.87</v>
      </c>
      <c r="AG52" s="49"/>
    </row>
    <row r="53" spans="1:33" s="54" customFormat="1" ht="17">
      <c r="A53" s="49">
        <v>93350</v>
      </c>
      <c r="B53" s="47">
        <v>26</v>
      </c>
      <c r="C53" s="63" t="s">
        <v>28</v>
      </c>
      <c r="D53" s="50">
        <v>1.46</v>
      </c>
      <c r="E53" s="50">
        <v>1.46</v>
      </c>
      <c r="F53" s="12">
        <v>1.46</v>
      </c>
      <c r="G53" s="12">
        <v>1.46</v>
      </c>
      <c r="H53" s="51">
        <f t="shared" si="34"/>
        <v>0</v>
      </c>
      <c r="I53" s="50">
        <v>0.51</v>
      </c>
      <c r="J53" s="49">
        <v>0.51</v>
      </c>
      <c r="K53" s="12">
        <v>0.51</v>
      </c>
      <c r="L53" s="12">
        <v>0.53</v>
      </c>
      <c r="M53" s="51">
        <f t="shared" si="35"/>
        <v>3.7735849056603807E-2</v>
      </c>
      <c r="N53" s="50">
        <v>0.05</v>
      </c>
      <c r="O53" s="49">
        <v>0.05</v>
      </c>
      <c r="P53" s="12">
        <v>0.05</v>
      </c>
      <c r="Q53" s="12">
        <v>0.05</v>
      </c>
      <c r="R53" s="51">
        <f t="shared" si="36"/>
        <v>0</v>
      </c>
      <c r="S53" s="50">
        <f t="shared" si="37"/>
        <v>2.02</v>
      </c>
      <c r="T53" s="52">
        <f t="shared" si="38"/>
        <v>2.02</v>
      </c>
      <c r="U53" s="12">
        <v>2.02</v>
      </c>
      <c r="V53" s="12">
        <v>2.04</v>
      </c>
      <c r="W53" s="51">
        <f t="shared" si="26"/>
        <v>9.9009900990099098E-3</v>
      </c>
      <c r="X53" s="53">
        <v>72.491740000000007</v>
      </c>
      <c r="Y53" s="53">
        <f t="shared" si="39"/>
        <v>72.820999999999998</v>
      </c>
      <c r="Z53" s="53">
        <f t="shared" si="40"/>
        <v>72.901800000000009</v>
      </c>
      <c r="AA53" s="53">
        <v>68.19</v>
      </c>
      <c r="AB53" s="51">
        <f t="shared" si="41"/>
        <v>-6.791318375128319E-2</v>
      </c>
      <c r="AC53" s="57">
        <v>1.46</v>
      </c>
      <c r="AD53" s="49">
        <v>0.51</v>
      </c>
      <c r="AE53" s="49">
        <v>0.05</v>
      </c>
      <c r="AF53" s="52">
        <f t="shared" si="42"/>
        <v>2.02</v>
      </c>
      <c r="AG53" s="49"/>
    </row>
    <row r="54" spans="1:33" s="54" customFormat="1" ht="17">
      <c r="A54" s="49">
        <v>93351</v>
      </c>
      <c r="B54" s="47"/>
      <c r="C54" s="63" t="s">
        <v>29</v>
      </c>
      <c r="D54" s="50">
        <v>1.75</v>
      </c>
      <c r="E54" s="50">
        <v>1.75</v>
      </c>
      <c r="F54" s="12">
        <v>1.75</v>
      </c>
      <c r="G54" s="12">
        <v>1.75</v>
      </c>
      <c r="H54" s="51">
        <f t="shared" si="34"/>
        <v>0</v>
      </c>
      <c r="I54" s="50">
        <v>5.82</v>
      </c>
      <c r="J54" s="49">
        <v>4.82</v>
      </c>
      <c r="K54" s="12">
        <v>4.76</v>
      </c>
      <c r="L54" s="12">
        <v>5.37</v>
      </c>
      <c r="M54" s="51">
        <f t="shared" si="35"/>
        <v>0.10242085661080071</v>
      </c>
      <c r="N54" s="50">
        <v>0.09</v>
      </c>
      <c r="O54" s="49">
        <v>0.09</v>
      </c>
      <c r="P54" s="12">
        <v>0.1</v>
      </c>
      <c r="Q54" s="12">
        <v>0.1</v>
      </c>
      <c r="R54" s="51">
        <f t="shared" si="36"/>
        <v>0.10000000000000009</v>
      </c>
      <c r="S54" s="50">
        <f t="shared" si="37"/>
        <v>7.66</v>
      </c>
      <c r="T54" s="52">
        <f t="shared" si="38"/>
        <v>6.66</v>
      </c>
      <c r="U54" s="12">
        <v>6.61</v>
      </c>
      <c r="V54" s="12">
        <v>7.22</v>
      </c>
      <c r="W54" s="51">
        <f t="shared" si="26"/>
        <v>8.4720121028744266E-2</v>
      </c>
      <c r="X54" s="53">
        <v>274.89442000000003</v>
      </c>
      <c r="Y54" s="53">
        <f t="shared" si="39"/>
        <v>240.09299999999999</v>
      </c>
      <c r="Z54" s="53">
        <f t="shared" si="40"/>
        <v>238.55490000000003</v>
      </c>
      <c r="AA54" s="53">
        <v>234.46</v>
      </c>
      <c r="AB54" s="51">
        <f t="shared" si="41"/>
        <v>-2.402542011430513E-2</v>
      </c>
      <c r="AC54" s="57">
        <v>1.75</v>
      </c>
      <c r="AD54" s="49">
        <v>4.82</v>
      </c>
      <c r="AE54" s="49">
        <v>0.09</v>
      </c>
      <c r="AF54" s="52">
        <f t="shared" si="42"/>
        <v>6.66</v>
      </c>
      <c r="AG54" s="49"/>
    </row>
    <row r="55" spans="1:33" s="54" customFormat="1" ht="17">
      <c r="A55" s="49">
        <v>93351</v>
      </c>
      <c r="B55" s="47" t="s">
        <v>83</v>
      </c>
      <c r="C55" s="63" t="s">
        <v>29</v>
      </c>
      <c r="D55" s="50">
        <v>0</v>
      </c>
      <c r="E55" s="50">
        <v>0</v>
      </c>
      <c r="F55" s="12">
        <v>0</v>
      </c>
      <c r="G55" s="12" t="s">
        <v>97</v>
      </c>
      <c r="H55" s="51" t="s">
        <v>20</v>
      </c>
      <c r="I55" s="50">
        <v>5.21</v>
      </c>
      <c r="J55" s="49">
        <v>4.21</v>
      </c>
      <c r="K55" s="12">
        <v>4.1500000000000004</v>
      </c>
      <c r="L55" s="12">
        <v>4.74</v>
      </c>
      <c r="M55" s="51">
        <f t="shared" si="35"/>
        <v>0.11181434599156123</v>
      </c>
      <c r="N55" s="50">
        <v>0.03</v>
      </c>
      <c r="O55" s="49">
        <v>0.02</v>
      </c>
      <c r="P55" s="12">
        <v>0.04</v>
      </c>
      <c r="Q55" s="12">
        <v>0.03</v>
      </c>
      <c r="R55" s="51">
        <f t="shared" si="36"/>
        <v>0.5</v>
      </c>
      <c r="S55" s="50">
        <f t="shared" si="37"/>
        <v>5.24</v>
      </c>
      <c r="T55" s="52">
        <f t="shared" si="38"/>
        <v>4.2299999999999995</v>
      </c>
      <c r="U55" s="12">
        <v>4.1900000000000004</v>
      </c>
      <c r="V55" s="12">
        <v>4.7699999999999996</v>
      </c>
      <c r="W55" s="51">
        <f t="shared" si="26"/>
        <v>0.12887828162291168</v>
      </c>
      <c r="X55" s="53">
        <v>188.04788000000002</v>
      </c>
      <c r="Y55" s="53">
        <f t="shared" si="39"/>
        <v>152.49149999999997</v>
      </c>
      <c r="Z55" s="53">
        <f t="shared" si="40"/>
        <v>151.21710000000002</v>
      </c>
      <c r="AA55" s="53">
        <v>152.5</v>
      </c>
      <c r="AB55" s="51">
        <f t="shared" si="41"/>
        <v>5.5737704918205742E-5</v>
      </c>
      <c r="AC55" s="57">
        <v>0</v>
      </c>
      <c r="AD55" s="49">
        <v>4.21</v>
      </c>
      <c r="AE55" s="49">
        <v>0.02</v>
      </c>
      <c r="AF55" s="52">
        <f t="shared" si="42"/>
        <v>4.2299999999999995</v>
      </c>
      <c r="AG55" s="49"/>
    </row>
    <row r="56" spans="1:33" s="54" customFormat="1" ht="17">
      <c r="A56" s="49">
        <v>93351</v>
      </c>
      <c r="B56" s="47">
        <v>26</v>
      </c>
      <c r="C56" s="63" t="s">
        <v>29</v>
      </c>
      <c r="D56" s="50">
        <v>1.75</v>
      </c>
      <c r="E56" s="50">
        <v>1.75</v>
      </c>
      <c r="F56" s="12">
        <v>1.75</v>
      </c>
      <c r="G56" s="12">
        <v>1.75</v>
      </c>
      <c r="H56" s="51">
        <f t="shared" si="34"/>
        <v>0</v>
      </c>
      <c r="I56" s="50">
        <v>0.61</v>
      </c>
      <c r="J56" s="49">
        <v>0.61</v>
      </c>
      <c r="K56" s="12">
        <v>0.61</v>
      </c>
      <c r="L56" s="12">
        <v>0.61</v>
      </c>
      <c r="M56" s="51">
        <f t="shared" si="35"/>
        <v>0</v>
      </c>
      <c r="N56" s="50">
        <v>0.06</v>
      </c>
      <c r="O56" s="49">
        <v>0.05</v>
      </c>
      <c r="P56" s="12">
        <v>0.06</v>
      </c>
      <c r="Q56" s="12">
        <v>0.06</v>
      </c>
      <c r="R56" s="51">
        <f t="shared" si="36"/>
        <v>0.1666666666666666</v>
      </c>
      <c r="S56" s="50">
        <f t="shared" si="37"/>
        <v>2.42</v>
      </c>
      <c r="T56" s="52">
        <f t="shared" si="38"/>
        <v>2.4099999999999997</v>
      </c>
      <c r="U56" s="12">
        <v>2.42</v>
      </c>
      <c r="V56" s="12">
        <v>2.42</v>
      </c>
      <c r="W56" s="51">
        <f t="shared" si="26"/>
        <v>4.1322314049587732E-3</v>
      </c>
      <c r="X56" s="53">
        <v>86.846540000000005</v>
      </c>
      <c r="Y56" s="53">
        <f t="shared" si="39"/>
        <v>86.880499999999984</v>
      </c>
      <c r="Z56" s="53">
        <f t="shared" si="40"/>
        <v>87.337800000000001</v>
      </c>
      <c r="AA56" s="53">
        <v>81.96</v>
      </c>
      <c r="AB56" s="51">
        <f t="shared" si="41"/>
        <v>-6.003538311371389E-2</v>
      </c>
      <c r="AC56" s="57">
        <v>1.75</v>
      </c>
      <c r="AD56" s="49">
        <v>0.61</v>
      </c>
      <c r="AE56" s="49">
        <v>0.05</v>
      </c>
      <c r="AF56" s="52">
        <f t="shared" si="42"/>
        <v>2.4099999999999997</v>
      </c>
      <c r="AG56" s="49"/>
    </row>
    <row r="57" spans="1:33" s="54" customFormat="1" ht="17">
      <c r="A57" s="49">
        <v>93352</v>
      </c>
      <c r="B57" s="47"/>
      <c r="C57" s="63" t="s">
        <v>30</v>
      </c>
      <c r="D57" s="50">
        <v>0.19</v>
      </c>
      <c r="E57" s="50">
        <v>0.19</v>
      </c>
      <c r="F57" s="50">
        <v>0.19</v>
      </c>
      <c r="G57" s="50">
        <v>0.19</v>
      </c>
      <c r="H57" s="51">
        <f t="shared" si="34"/>
        <v>0</v>
      </c>
      <c r="I57" s="50">
        <v>0.75</v>
      </c>
      <c r="J57" s="49">
        <v>0.74</v>
      </c>
      <c r="K57" s="12">
        <v>0.73</v>
      </c>
      <c r="L57" s="12">
        <v>0.81</v>
      </c>
      <c r="M57" s="51">
        <f t="shared" si="35"/>
        <v>8.6419753086419818E-2</v>
      </c>
      <c r="N57" s="50">
        <v>0.02</v>
      </c>
      <c r="O57" s="49">
        <v>0.02</v>
      </c>
      <c r="P57" s="12">
        <v>0.02</v>
      </c>
      <c r="Q57" s="12">
        <v>0.02</v>
      </c>
      <c r="R57" s="51">
        <f t="shared" si="36"/>
        <v>0</v>
      </c>
      <c r="S57" s="50">
        <f t="shared" si="37"/>
        <v>0.96</v>
      </c>
      <c r="T57" s="52">
        <f t="shared" si="38"/>
        <v>0.95</v>
      </c>
      <c r="U57" s="12">
        <v>0.94</v>
      </c>
      <c r="V57" s="12">
        <v>1.02</v>
      </c>
      <c r="W57" s="51">
        <f t="shared" si="26"/>
        <v>7.4468085106383045E-2</v>
      </c>
      <c r="X57" s="53">
        <v>34.451520000000002</v>
      </c>
      <c r="Y57" s="53">
        <f t="shared" si="39"/>
        <v>34.247499999999995</v>
      </c>
      <c r="Z57" s="53">
        <f t="shared" si="40"/>
        <v>33.924599999999998</v>
      </c>
      <c r="AA57" s="53">
        <v>33.25</v>
      </c>
      <c r="AB57" s="51">
        <f t="shared" si="41"/>
        <v>-2.9999999999999853E-2</v>
      </c>
      <c r="AC57" s="57">
        <v>0.19</v>
      </c>
      <c r="AD57" s="49">
        <v>0.74</v>
      </c>
      <c r="AE57" s="49">
        <v>0.02</v>
      </c>
      <c r="AF57" s="52">
        <f t="shared" si="42"/>
        <v>0.95</v>
      </c>
      <c r="AG57" s="49"/>
    </row>
    <row r="58" spans="1:33" s="54" customFormat="1" ht="17">
      <c r="A58" s="58">
        <v>93355</v>
      </c>
      <c r="B58" s="14" t="s">
        <v>86</v>
      </c>
      <c r="C58" s="15" t="s">
        <v>87</v>
      </c>
      <c r="D58" s="50">
        <v>4.66</v>
      </c>
      <c r="E58" s="50">
        <v>4.66</v>
      </c>
      <c r="F58" s="50">
        <v>4.66</v>
      </c>
      <c r="G58" s="50">
        <v>4.66</v>
      </c>
      <c r="H58" s="51">
        <f t="shared" si="34"/>
        <v>0</v>
      </c>
      <c r="I58" s="50">
        <v>1.49</v>
      </c>
      <c r="J58" s="49" t="s">
        <v>85</v>
      </c>
      <c r="K58" s="12" t="s">
        <v>85</v>
      </c>
      <c r="L58" s="12">
        <v>0</v>
      </c>
      <c r="M58" s="49" t="s">
        <v>97</v>
      </c>
      <c r="N58" s="50">
        <v>0.32</v>
      </c>
      <c r="O58" s="49">
        <v>0.32</v>
      </c>
      <c r="P58" s="12">
        <v>0.34</v>
      </c>
      <c r="Q58" s="12">
        <v>0.33</v>
      </c>
      <c r="R58" s="51">
        <f t="shared" si="36"/>
        <v>5.8823529411764754E-2</v>
      </c>
      <c r="S58" s="50">
        <f t="shared" si="37"/>
        <v>6.4700000000000006</v>
      </c>
      <c r="T58" s="52">
        <f>SUM(E58+O58)</f>
        <v>4.9800000000000004</v>
      </c>
      <c r="U58" s="52">
        <f>SUM(F58+P58)</f>
        <v>5</v>
      </c>
      <c r="V58" s="48">
        <v>4.99</v>
      </c>
      <c r="W58" s="51">
        <f t="shared" si="26"/>
        <v>1.9999999999999575E-3</v>
      </c>
      <c r="X58" s="53">
        <v>232.18888999999999</v>
      </c>
      <c r="Y58" s="53">
        <v>230.64</v>
      </c>
      <c r="Z58" s="53">
        <f t="shared" si="40"/>
        <v>180.45000000000002</v>
      </c>
      <c r="AA58" s="53">
        <v>222.37</v>
      </c>
      <c r="AB58" s="51">
        <f t="shared" si="41"/>
        <v>-3.7190268471466392E-2</v>
      </c>
      <c r="AC58" s="57">
        <v>4.66</v>
      </c>
      <c r="AD58" s="49">
        <v>1.53</v>
      </c>
      <c r="AE58" s="49">
        <v>0.32</v>
      </c>
      <c r="AF58" s="52">
        <f t="shared" si="42"/>
        <v>6.5100000000000007</v>
      </c>
      <c r="AG58" s="49"/>
    </row>
    <row r="59" spans="1:33" s="54" customFormat="1" ht="17">
      <c r="A59" s="58">
        <v>93556</v>
      </c>
      <c r="B59" s="14"/>
      <c r="C59" s="15" t="s">
        <v>89</v>
      </c>
      <c r="D59" s="50"/>
      <c r="E59" s="50" t="s">
        <v>97</v>
      </c>
      <c r="F59" s="50"/>
      <c r="G59" s="50">
        <v>0.24</v>
      </c>
      <c r="H59" s="49" t="s">
        <v>97</v>
      </c>
      <c r="I59" s="50"/>
      <c r="J59" s="49" t="s">
        <v>97</v>
      </c>
      <c r="K59" s="12"/>
      <c r="L59" s="12">
        <v>0.96</v>
      </c>
      <c r="M59" s="49" t="s">
        <v>97</v>
      </c>
      <c r="N59" s="50"/>
      <c r="O59" s="49" t="s">
        <v>97</v>
      </c>
      <c r="P59" s="12"/>
      <c r="Q59" s="12">
        <v>0.02</v>
      </c>
      <c r="R59" s="51">
        <v>0</v>
      </c>
      <c r="S59" s="50"/>
      <c r="T59" s="52" t="s">
        <v>97</v>
      </c>
      <c r="U59" s="52"/>
      <c r="V59" s="48">
        <v>1.22</v>
      </c>
      <c r="W59" s="51" t="s">
        <v>20</v>
      </c>
      <c r="X59" s="53"/>
      <c r="Y59" s="53">
        <v>39.54</v>
      </c>
      <c r="Z59" s="53"/>
      <c r="AA59" s="53">
        <v>37.96</v>
      </c>
      <c r="AB59" s="51">
        <f t="shared" si="41"/>
        <v>-4.1622760800842949E-2</v>
      </c>
      <c r="AC59" s="59"/>
      <c r="AD59" s="60"/>
      <c r="AE59" s="60"/>
      <c r="AF59" s="61"/>
      <c r="AG59" s="60"/>
    </row>
    <row r="60" spans="1:33">
      <c r="A60" s="16"/>
      <c r="B60" s="17"/>
      <c r="C60" s="64"/>
      <c r="D60" s="18"/>
      <c r="E60" s="16"/>
      <c r="F60" s="16"/>
      <c r="G60" s="16"/>
      <c r="H60" s="18"/>
      <c r="I60" s="18"/>
      <c r="J60" s="16"/>
      <c r="K60" s="16"/>
      <c r="L60" s="16"/>
      <c r="M60" s="18"/>
      <c r="N60" s="18"/>
      <c r="O60" s="16"/>
      <c r="P60" s="16"/>
      <c r="Q60" s="16"/>
      <c r="R60" s="18"/>
      <c r="S60" s="18"/>
      <c r="T60" s="16"/>
      <c r="U60" s="16"/>
      <c r="V60" s="16"/>
      <c r="W60" s="18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ht="15" customHeight="1">
      <c r="A61" s="115" t="s">
        <v>88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6"/>
      <c r="AD61" s="16"/>
      <c r="AE61" s="16"/>
      <c r="AF61" s="16"/>
      <c r="AG61" s="16"/>
    </row>
    <row r="62" spans="1:33" ht="24" customHeight="1">
      <c r="A62" s="114" t="s">
        <v>507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</row>
  </sheetData>
  <mergeCells count="6">
    <mergeCell ref="A62:AB62"/>
    <mergeCell ref="A61:AB61"/>
    <mergeCell ref="A5:AG5"/>
    <mergeCell ref="A21:AG21"/>
    <mergeCell ref="A39:AG39"/>
    <mergeCell ref="A50:AG50"/>
  </mergeCells>
  <pageMargins left="0.7" right="0.7" top="0.75" bottom="0.75" header="0.3" footer="0.3"/>
  <pageSetup scale="3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D118-4DE4-3342-829E-F90C7CAD42A6}">
  <sheetPr>
    <pageSetUpPr fitToPage="1"/>
  </sheetPr>
  <dimension ref="A3:N42"/>
  <sheetViews>
    <sheetView topLeftCell="A35" zoomScaleNormal="100" workbookViewId="0">
      <selection activeCell="A42" sqref="A42:N42"/>
    </sheetView>
  </sheetViews>
  <sheetFormatPr baseColWidth="10" defaultRowHeight="16"/>
  <cols>
    <col min="1" max="1" width="8" customWidth="1"/>
    <col min="2" max="2" width="16.6640625" customWidth="1"/>
    <col min="3" max="4" width="0" hidden="1" customWidth="1"/>
    <col min="5" max="5" width="2.5" hidden="1" customWidth="1"/>
    <col min="6" max="6" width="0" hidden="1" customWidth="1"/>
    <col min="9" max="9" width="8.5" customWidth="1"/>
    <col min="10" max="10" width="8.1640625" customWidth="1"/>
    <col min="11" max="11" width="0" hidden="1" customWidth="1"/>
    <col min="14" max="14" width="20.1640625" customWidth="1"/>
  </cols>
  <sheetData>
    <row r="3" spans="1:14" ht="19">
      <c r="A3" s="122" t="s">
        <v>132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8" customHeight="1">
      <c r="A4" s="1"/>
      <c r="B4" s="1"/>
      <c r="C4" s="2"/>
      <c r="D4" s="1"/>
      <c r="E4" s="1"/>
      <c r="F4" s="1"/>
      <c r="G4" s="1"/>
      <c r="H4" s="1"/>
      <c r="I4" s="1"/>
      <c r="J4" s="3"/>
      <c r="K4" s="3"/>
      <c r="L4" s="4"/>
      <c r="M4" s="4"/>
      <c r="N4" s="1"/>
    </row>
    <row r="5" spans="1:14" ht="64" customHeight="1">
      <c r="A5" s="5" t="s">
        <v>0</v>
      </c>
      <c r="B5" s="5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7" t="s">
        <v>130</v>
      </c>
      <c r="H5" s="7" t="s">
        <v>131</v>
      </c>
      <c r="I5" s="7" t="s">
        <v>6</v>
      </c>
      <c r="J5" s="8" t="s">
        <v>7</v>
      </c>
      <c r="K5" s="7" t="s">
        <v>8</v>
      </c>
      <c r="L5" s="7" t="s">
        <v>129</v>
      </c>
      <c r="M5" s="7" t="s">
        <v>128</v>
      </c>
      <c r="N5" s="7" t="s">
        <v>127</v>
      </c>
    </row>
    <row r="6" spans="1:14">
      <c r="A6" s="123" t="s">
        <v>9</v>
      </c>
      <c r="B6" s="124"/>
      <c r="C6" s="124"/>
      <c r="D6" s="124"/>
      <c r="E6" s="124"/>
      <c r="F6" s="124"/>
      <c r="G6" s="124"/>
      <c r="H6" s="124"/>
      <c r="I6" s="124"/>
      <c r="J6" s="125"/>
      <c r="K6" s="20"/>
      <c r="L6" s="21"/>
      <c r="M6" s="21"/>
      <c r="N6" s="22"/>
    </row>
    <row r="7" spans="1:14" ht="30">
      <c r="A7" s="23">
        <v>93303</v>
      </c>
      <c r="B7" s="23" t="s">
        <v>10</v>
      </c>
      <c r="C7" s="24">
        <v>698.65</v>
      </c>
      <c r="D7" s="25">
        <v>449.5</v>
      </c>
      <c r="E7" s="25">
        <v>472.98</v>
      </c>
      <c r="F7" s="25">
        <v>497.49</v>
      </c>
      <c r="G7" s="25">
        <v>482.89</v>
      </c>
      <c r="H7" s="25">
        <v>493.48</v>
      </c>
      <c r="I7" s="26">
        <f>SUM(H7-G7)</f>
        <v>10.590000000000032</v>
      </c>
      <c r="J7" s="27">
        <f>(H7-G7)/H7</f>
        <v>2.1459836264894283E-2</v>
      </c>
      <c r="K7" s="28">
        <v>5524</v>
      </c>
      <c r="L7" s="29">
        <v>5524</v>
      </c>
      <c r="M7" s="29">
        <v>5524</v>
      </c>
      <c r="N7" s="23" t="s">
        <v>11</v>
      </c>
    </row>
    <row r="8" spans="1:14" ht="30">
      <c r="A8" s="23">
        <v>93304</v>
      </c>
      <c r="B8" s="23" t="s">
        <v>10</v>
      </c>
      <c r="C8" s="24">
        <v>416.8</v>
      </c>
      <c r="D8" s="30">
        <v>449.5</v>
      </c>
      <c r="E8" s="30">
        <v>472.98</v>
      </c>
      <c r="F8" s="25">
        <v>497.49</v>
      </c>
      <c r="G8" s="25">
        <v>482.89</v>
      </c>
      <c r="H8" s="25">
        <v>493.48</v>
      </c>
      <c r="I8" s="26">
        <f t="shared" ref="I8:I11" si="0">SUM(H8-G8)</f>
        <v>10.590000000000032</v>
      </c>
      <c r="J8" s="27">
        <f t="shared" ref="J8:J11" si="1">(H8-G8)/H8</f>
        <v>2.1459836264894283E-2</v>
      </c>
      <c r="K8" s="28">
        <v>5524</v>
      </c>
      <c r="L8" s="29">
        <v>5524</v>
      </c>
      <c r="M8" s="29">
        <v>5524</v>
      </c>
      <c r="N8" s="23" t="s">
        <v>11</v>
      </c>
    </row>
    <row r="9" spans="1:14" ht="30">
      <c r="A9" s="23">
        <v>93306</v>
      </c>
      <c r="B9" s="23" t="s">
        <v>12</v>
      </c>
      <c r="C9" s="24">
        <v>416.8</v>
      </c>
      <c r="D9" s="30">
        <v>449.5</v>
      </c>
      <c r="E9" s="30">
        <v>472.98</v>
      </c>
      <c r="F9" s="25">
        <v>497.49</v>
      </c>
      <c r="G9" s="25">
        <v>482.89</v>
      </c>
      <c r="H9" s="25">
        <v>493.48</v>
      </c>
      <c r="I9" s="26">
        <f t="shared" si="0"/>
        <v>10.590000000000032</v>
      </c>
      <c r="J9" s="27">
        <f t="shared" si="1"/>
        <v>2.1459836264894283E-2</v>
      </c>
      <c r="K9" s="28">
        <v>5524</v>
      </c>
      <c r="L9" s="29">
        <v>5524</v>
      </c>
      <c r="M9" s="29">
        <v>5524</v>
      </c>
      <c r="N9" s="23" t="s">
        <v>11</v>
      </c>
    </row>
    <row r="10" spans="1:14" ht="28" customHeight="1">
      <c r="A10" s="23">
        <v>93307</v>
      </c>
      <c r="B10" s="23" t="s">
        <v>13</v>
      </c>
      <c r="C10" s="24">
        <v>416.8</v>
      </c>
      <c r="D10" s="30">
        <v>449.5</v>
      </c>
      <c r="E10" s="30">
        <v>264.07</v>
      </c>
      <c r="F10" s="30">
        <v>230.56</v>
      </c>
      <c r="G10" s="30">
        <v>230.13</v>
      </c>
      <c r="H10" s="30">
        <v>235</v>
      </c>
      <c r="I10" s="26">
        <f t="shared" si="0"/>
        <v>4.8700000000000045</v>
      </c>
      <c r="J10" s="27">
        <f t="shared" si="1"/>
        <v>2.0723404255319169E-2</v>
      </c>
      <c r="K10" s="31">
        <v>5524</v>
      </c>
      <c r="L10" s="29">
        <v>5523</v>
      </c>
      <c r="M10" s="29">
        <v>5523</v>
      </c>
      <c r="N10" s="23" t="s">
        <v>14</v>
      </c>
    </row>
    <row r="11" spans="1:14" ht="30">
      <c r="A11" s="23">
        <v>93308</v>
      </c>
      <c r="B11" s="23" t="s">
        <v>15</v>
      </c>
      <c r="C11" s="24">
        <v>153.58000000000001</v>
      </c>
      <c r="D11" s="30">
        <v>225.81</v>
      </c>
      <c r="E11" s="30">
        <v>264.07</v>
      </c>
      <c r="F11" s="30">
        <v>230.56</v>
      </c>
      <c r="G11" s="25">
        <v>230.13</v>
      </c>
      <c r="H11" s="25">
        <v>235</v>
      </c>
      <c r="I11" s="26">
        <f t="shared" si="0"/>
        <v>4.8700000000000045</v>
      </c>
      <c r="J11" s="27">
        <f t="shared" si="1"/>
        <v>2.0723404255319169E-2</v>
      </c>
      <c r="K11" s="32" t="s">
        <v>16</v>
      </c>
      <c r="L11" s="29">
        <v>5523</v>
      </c>
      <c r="M11" s="29">
        <v>5523</v>
      </c>
      <c r="N11" s="23" t="s">
        <v>14</v>
      </c>
    </row>
    <row r="12" spans="1:14">
      <c r="A12" s="123" t="s">
        <v>17</v>
      </c>
      <c r="B12" s="124"/>
      <c r="C12" s="124"/>
      <c r="D12" s="124"/>
      <c r="E12" s="124"/>
      <c r="F12" s="124"/>
      <c r="G12" s="124"/>
      <c r="H12" s="124"/>
      <c r="I12" s="124"/>
      <c r="J12" s="125"/>
      <c r="K12" s="20"/>
      <c r="L12" s="21"/>
      <c r="M12" s="21"/>
      <c r="N12" s="22"/>
    </row>
    <row r="13" spans="1:14" ht="31" customHeight="1">
      <c r="A13" s="23">
        <v>93312</v>
      </c>
      <c r="B13" s="23" t="s">
        <v>18</v>
      </c>
      <c r="C13" s="24">
        <v>698.65</v>
      </c>
      <c r="D13" s="30">
        <v>449.5</v>
      </c>
      <c r="E13" s="30">
        <v>472.98</v>
      </c>
      <c r="F13" s="25">
        <v>497.49</v>
      </c>
      <c r="G13" s="25">
        <v>482.89</v>
      </c>
      <c r="H13" s="25">
        <v>493.48</v>
      </c>
      <c r="I13" s="26">
        <f t="shared" ref="I13:I17" si="2">SUM(H13-G13)</f>
        <v>10.590000000000032</v>
      </c>
      <c r="J13" s="27">
        <f t="shared" ref="J13:J17" si="3">(H13-G13)/H13</f>
        <v>2.1459836264894283E-2</v>
      </c>
      <c r="K13" s="28">
        <v>5524</v>
      </c>
      <c r="L13" s="29">
        <v>5524</v>
      </c>
      <c r="M13" s="29">
        <v>5524</v>
      </c>
      <c r="N13" s="23" t="s">
        <v>11</v>
      </c>
    </row>
    <row r="14" spans="1:14" ht="31" customHeight="1">
      <c r="A14" s="23">
        <v>93313</v>
      </c>
      <c r="B14" s="23" t="s">
        <v>18</v>
      </c>
      <c r="C14" s="24">
        <v>698.65</v>
      </c>
      <c r="D14" s="30">
        <v>449.5</v>
      </c>
      <c r="E14" s="30">
        <v>472.98</v>
      </c>
      <c r="F14" s="25">
        <v>497.49</v>
      </c>
      <c r="G14" s="25">
        <v>482.89</v>
      </c>
      <c r="H14" s="25">
        <v>493.48</v>
      </c>
      <c r="I14" s="26">
        <f t="shared" si="2"/>
        <v>10.590000000000032</v>
      </c>
      <c r="J14" s="27">
        <f t="shared" si="3"/>
        <v>2.1459836264894283E-2</v>
      </c>
      <c r="K14" s="28">
        <v>5524</v>
      </c>
      <c r="L14" s="29">
        <v>5524</v>
      </c>
      <c r="M14" s="29">
        <v>5524</v>
      </c>
      <c r="N14" s="23" t="s">
        <v>11</v>
      </c>
    </row>
    <row r="15" spans="1:14" ht="31" customHeight="1">
      <c r="A15" s="23">
        <v>93315</v>
      </c>
      <c r="B15" s="23" t="s">
        <v>18</v>
      </c>
      <c r="C15" s="24">
        <v>698.65</v>
      </c>
      <c r="D15" s="30">
        <v>449.5</v>
      </c>
      <c r="E15" s="30">
        <v>472.98</v>
      </c>
      <c r="F15" s="25">
        <v>497.49</v>
      </c>
      <c r="G15" s="25">
        <v>482.89</v>
      </c>
      <c r="H15" s="25">
        <v>493.48</v>
      </c>
      <c r="I15" s="26">
        <f t="shared" si="2"/>
        <v>10.590000000000032</v>
      </c>
      <c r="J15" s="27">
        <f t="shared" si="3"/>
        <v>2.1459836264894283E-2</v>
      </c>
      <c r="K15" s="28">
        <v>5524</v>
      </c>
      <c r="L15" s="29">
        <v>5524</v>
      </c>
      <c r="M15" s="29">
        <v>5524</v>
      </c>
      <c r="N15" s="23" t="s">
        <v>11</v>
      </c>
    </row>
    <row r="16" spans="1:14" ht="31" customHeight="1">
      <c r="A16" s="23">
        <v>93316</v>
      </c>
      <c r="B16" s="23" t="s">
        <v>18</v>
      </c>
      <c r="C16" s="24"/>
      <c r="D16" s="24">
        <v>225.81</v>
      </c>
      <c r="E16" s="25">
        <v>264.07</v>
      </c>
      <c r="F16" s="25">
        <v>497.49</v>
      </c>
      <c r="G16" s="25">
        <v>482.89</v>
      </c>
      <c r="H16" s="25">
        <v>493.48</v>
      </c>
      <c r="I16" s="26">
        <f t="shared" si="2"/>
        <v>10.590000000000032</v>
      </c>
      <c r="J16" s="27">
        <f t="shared" si="3"/>
        <v>2.1459836264894283E-2</v>
      </c>
      <c r="K16" s="28" t="s">
        <v>16</v>
      </c>
      <c r="L16" s="29">
        <v>5524</v>
      </c>
      <c r="M16" s="29">
        <v>5524</v>
      </c>
      <c r="N16" s="23" t="s">
        <v>11</v>
      </c>
    </row>
    <row r="17" spans="1:14" ht="31" customHeight="1">
      <c r="A17" s="23">
        <v>93318</v>
      </c>
      <c r="B17" s="23" t="s">
        <v>21</v>
      </c>
      <c r="C17" s="24"/>
      <c r="D17" s="24">
        <v>449.5</v>
      </c>
      <c r="E17" s="25">
        <v>472.98</v>
      </c>
      <c r="F17" s="33">
        <v>497.49</v>
      </c>
      <c r="G17" s="25">
        <v>482.89</v>
      </c>
      <c r="H17" s="25">
        <v>493.48</v>
      </c>
      <c r="I17" s="26">
        <f t="shared" si="2"/>
        <v>10.590000000000032</v>
      </c>
      <c r="J17" s="27">
        <f t="shared" si="3"/>
        <v>2.1459836264894283E-2</v>
      </c>
      <c r="K17" s="34" t="s">
        <v>22</v>
      </c>
      <c r="L17" s="29">
        <v>5524</v>
      </c>
      <c r="M17" s="29">
        <v>5524</v>
      </c>
      <c r="N17" s="23" t="s">
        <v>11</v>
      </c>
    </row>
    <row r="18" spans="1:14">
      <c r="A18" s="123" t="s">
        <v>90</v>
      </c>
      <c r="B18" s="124"/>
      <c r="C18" s="124"/>
      <c r="D18" s="124"/>
      <c r="E18" s="124"/>
      <c r="F18" s="124"/>
      <c r="G18" s="124"/>
      <c r="H18" s="124"/>
      <c r="I18" s="124"/>
      <c r="J18" s="125"/>
      <c r="K18" s="20"/>
      <c r="L18" s="21"/>
      <c r="M18" s="21"/>
      <c r="N18" s="22"/>
    </row>
    <row r="19" spans="1:14" ht="26" customHeight="1">
      <c r="A19" s="23">
        <v>93320</v>
      </c>
      <c r="B19" s="23" t="s">
        <v>24</v>
      </c>
      <c r="C19" s="24" t="s">
        <v>19</v>
      </c>
      <c r="D19" s="23" t="s">
        <v>19</v>
      </c>
      <c r="E19" s="23"/>
      <c r="F19" s="29" t="s">
        <v>25</v>
      </c>
      <c r="G19" s="29" t="s">
        <v>25</v>
      </c>
      <c r="H19" s="29" t="s">
        <v>25</v>
      </c>
      <c r="I19" s="29" t="s">
        <v>25</v>
      </c>
      <c r="J19" s="29" t="s">
        <v>25</v>
      </c>
      <c r="K19" s="29" t="s">
        <v>25</v>
      </c>
      <c r="L19" s="29" t="s">
        <v>25</v>
      </c>
      <c r="M19" s="29" t="s">
        <v>25</v>
      </c>
      <c r="N19" s="29" t="s">
        <v>25</v>
      </c>
    </row>
    <row r="20" spans="1:14" ht="26" customHeight="1">
      <c r="A20" s="23">
        <v>93321</v>
      </c>
      <c r="B20" s="23" t="s">
        <v>24</v>
      </c>
      <c r="C20" s="24" t="s">
        <v>19</v>
      </c>
      <c r="D20" s="23" t="s">
        <v>19</v>
      </c>
      <c r="E20" s="23"/>
      <c r="F20" s="29" t="s">
        <v>25</v>
      </c>
      <c r="G20" s="29" t="s">
        <v>25</v>
      </c>
      <c r="H20" s="29" t="s">
        <v>25</v>
      </c>
      <c r="I20" s="29" t="s">
        <v>25</v>
      </c>
      <c r="J20" s="29" t="s">
        <v>25</v>
      </c>
      <c r="K20" s="29" t="s">
        <v>25</v>
      </c>
      <c r="L20" s="29" t="s">
        <v>25</v>
      </c>
      <c r="M20" s="29" t="s">
        <v>25</v>
      </c>
      <c r="N20" s="29" t="s">
        <v>25</v>
      </c>
    </row>
    <row r="21" spans="1:14" ht="26" customHeight="1">
      <c r="A21" s="23">
        <v>93325</v>
      </c>
      <c r="B21" s="23" t="s">
        <v>26</v>
      </c>
      <c r="C21" s="24" t="s">
        <v>19</v>
      </c>
      <c r="D21" s="23" t="s">
        <v>19</v>
      </c>
      <c r="E21" s="23"/>
      <c r="F21" s="29" t="s">
        <v>25</v>
      </c>
      <c r="G21" s="29" t="s">
        <v>25</v>
      </c>
      <c r="H21" s="29" t="s">
        <v>25</v>
      </c>
      <c r="I21" s="29" t="s">
        <v>25</v>
      </c>
      <c r="J21" s="29" t="s">
        <v>25</v>
      </c>
      <c r="K21" s="29" t="s">
        <v>25</v>
      </c>
      <c r="L21" s="29" t="s">
        <v>25</v>
      </c>
      <c r="M21" s="29" t="s">
        <v>25</v>
      </c>
      <c r="N21" s="29" t="s">
        <v>25</v>
      </c>
    </row>
    <row r="22" spans="1:14" ht="26" customHeight="1">
      <c r="A22" s="35">
        <v>93356</v>
      </c>
      <c r="B22" s="19" t="s">
        <v>89</v>
      </c>
      <c r="C22" s="37"/>
      <c r="D22" s="19"/>
      <c r="E22" s="19"/>
      <c r="F22" s="29" t="s">
        <v>25</v>
      </c>
      <c r="G22" s="29" t="s">
        <v>25</v>
      </c>
      <c r="H22" s="29" t="s">
        <v>25</v>
      </c>
      <c r="I22" s="29" t="s">
        <v>25</v>
      </c>
      <c r="J22" s="29" t="s">
        <v>25</v>
      </c>
      <c r="K22" s="29" t="s">
        <v>25</v>
      </c>
      <c r="L22" s="29" t="s">
        <v>25</v>
      </c>
      <c r="M22" s="29" t="s">
        <v>25</v>
      </c>
      <c r="N22" s="29" t="s">
        <v>25</v>
      </c>
    </row>
    <row r="23" spans="1:14">
      <c r="A23" s="123" t="s">
        <v>27</v>
      </c>
      <c r="B23" s="124"/>
      <c r="C23" s="124"/>
      <c r="D23" s="124"/>
      <c r="E23" s="124"/>
      <c r="F23" s="124"/>
      <c r="G23" s="124"/>
      <c r="H23" s="124"/>
      <c r="I23" s="124"/>
      <c r="J23" s="125"/>
      <c r="K23" s="20"/>
      <c r="L23" s="21"/>
      <c r="M23" s="21"/>
      <c r="N23" s="22"/>
    </row>
    <row r="24" spans="1:14" ht="27" customHeight="1">
      <c r="A24" s="23">
        <v>93350</v>
      </c>
      <c r="B24" s="23" t="s">
        <v>28</v>
      </c>
      <c r="C24" s="24">
        <v>416.8</v>
      </c>
      <c r="D24" s="30">
        <v>449.5</v>
      </c>
      <c r="E24" s="30">
        <v>472.98</v>
      </c>
      <c r="F24" s="25">
        <v>497.49</v>
      </c>
      <c r="G24" s="25">
        <v>482.89</v>
      </c>
      <c r="H24" s="25">
        <v>493.48</v>
      </c>
      <c r="I24" s="26">
        <f t="shared" ref="I24:I25" si="4">SUM(H24-G24)</f>
        <v>10.590000000000032</v>
      </c>
      <c r="J24" s="27">
        <f t="shared" ref="J24:J25" si="5">(H24-G24)/H24</f>
        <v>2.1459836264894283E-2</v>
      </c>
      <c r="K24" s="28">
        <v>5524</v>
      </c>
      <c r="L24" s="29">
        <v>5524</v>
      </c>
      <c r="M24" s="29">
        <v>5524</v>
      </c>
      <c r="N24" s="23" t="s">
        <v>11</v>
      </c>
    </row>
    <row r="25" spans="1:14" ht="27" customHeight="1">
      <c r="A25" s="23">
        <v>93351</v>
      </c>
      <c r="B25" s="23" t="s">
        <v>29</v>
      </c>
      <c r="C25" s="24">
        <v>416.8</v>
      </c>
      <c r="D25" s="30">
        <v>449.5</v>
      </c>
      <c r="E25" s="30">
        <v>472.98</v>
      </c>
      <c r="F25" s="25">
        <v>497.49</v>
      </c>
      <c r="G25" s="25">
        <v>482.89</v>
      </c>
      <c r="H25" s="25">
        <v>493.48</v>
      </c>
      <c r="I25" s="26">
        <f t="shared" si="4"/>
        <v>10.590000000000032</v>
      </c>
      <c r="J25" s="27">
        <f t="shared" si="5"/>
        <v>2.1459836264894283E-2</v>
      </c>
      <c r="K25" s="28">
        <v>5524</v>
      </c>
      <c r="L25" s="29">
        <v>5524</v>
      </c>
      <c r="M25" s="29">
        <v>5524</v>
      </c>
      <c r="N25" s="23" t="s">
        <v>11</v>
      </c>
    </row>
    <row r="26" spans="1:14" ht="27" customHeight="1">
      <c r="A26" s="23">
        <v>93352</v>
      </c>
      <c r="B26" s="23" t="s">
        <v>30</v>
      </c>
      <c r="C26" s="24"/>
      <c r="D26" s="23"/>
      <c r="E26" s="23" t="s">
        <v>19</v>
      </c>
      <c r="F26" s="29" t="s">
        <v>25</v>
      </c>
      <c r="G26" s="29" t="s">
        <v>25</v>
      </c>
      <c r="H26" s="29" t="s">
        <v>25</v>
      </c>
      <c r="I26" s="29" t="s">
        <v>25</v>
      </c>
      <c r="J26" s="29" t="s">
        <v>25</v>
      </c>
      <c r="K26" s="29" t="s">
        <v>25</v>
      </c>
      <c r="L26" s="29" t="s">
        <v>25</v>
      </c>
      <c r="M26" s="29" t="s">
        <v>25</v>
      </c>
      <c r="N26" s="29" t="s">
        <v>25</v>
      </c>
    </row>
    <row r="27" spans="1:14" ht="27" customHeight="1">
      <c r="A27" s="35">
        <v>93355</v>
      </c>
      <c r="B27" s="36" t="s">
        <v>31</v>
      </c>
      <c r="C27" s="37" t="s">
        <v>19</v>
      </c>
      <c r="D27" s="19" t="s">
        <v>19</v>
      </c>
      <c r="E27" s="19" t="s">
        <v>19</v>
      </c>
      <c r="F27" s="29" t="s">
        <v>25</v>
      </c>
      <c r="G27" s="29" t="s">
        <v>25</v>
      </c>
      <c r="H27" s="29" t="s">
        <v>25</v>
      </c>
      <c r="I27" s="29" t="s">
        <v>25</v>
      </c>
      <c r="J27" s="29" t="s">
        <v>25</v>
      </c>
      <c r="K27" s="29" t="s">
        <v>25</v>
      </c>
      <c r="L27" s="29" t="s">
        <v>25</v>
      </c>
      <c r="M27" s="29" t="s">
        <v>25</v>
      </c>
      <c r="N27" s="29" t="s">
        <v>25</v>
      </c>
    </row>
    <row r="28" spans="1:14" hidden="1">
      <c r="A28" s="120" t="s">
        <v>32</v>
      </c>
      <c r="B28" s="121"/>
      <c r="C28" s="121"/>
      <c r="D28" s="121"/>
      <c r="E28" s="121"/>
      <c r="F28" s="121"/>
      <c r="G28" s="121"/>
      <c r="H28" s="121"/>
      <c r="I28" s="121"/>
      <c r="J28" s="121"/>
      <c r="K28" s="38"/>
      <c r="L28" s="21"/>
      <c r="M28" s="21"/>
      <c r="N28" s="22"/>
    </row>
    <row r="29" spans="1:14" ht="30" hidden="1">
      <c r="A29" s="39" t="s">
        <v>33</v>
      </c>
      <c r="B29" s="23" t="s">
        <v>34</v>
      </c>
      <c r="C29" s="24">
        <v>153.58000000000001</v>
      </c>
      <c r="D29" s="24">
        <v>225.81</v>
      </c>
      <c r="E29" s="25">
        <v>149.66999999999999</v>
      </c>
      <c r="F29" s="25">
        <v>230.56</v>
      </c>
      <c r="G29" s="25">
        <v>231.28</v>
      </c>
      <c r="H29" s="25"/>
      <c r="I29" s="26">
        <f t="shared" ref="I29:I30" si="6">SUM(G29-F29)</f>
        <v>0.71999999999999886</v>
      </c>
      <c r="J29" s="27">
        <f t="shared" ref="J29:J30" si="7">(G29-F29)/G29</f>
        <v>3.1131096506399119E-3</v>
      </c>
      <c r="K29" s="28" t="s">
        <v>16</v>
      </c>
      <c r="L29" s="29">
        <v>5523</v>
      </c>
      <c r="M29" s="29">
        <v>5523</v>
      </c>
      <c r="N29" s="23" t="s">
        <v>14</v>
      </c>
    </row>
    <row r="30" spans="1:14" ht="30" hidden="1">
      <c r="A30" s="39" t="s">
        <v>35</v>
      </c>
      <c r="B30" s="23" t="s">
        <v>36</v>
      </c>
      <c r="C30" s="24">
        <v>153.58000000000001</v>
      </c>
      <c r="D30" s="24">
        <v>112.69</v>
      </c>
      <c r="E30" s="25">
        <v>149.66999999999999</v>
      </c>
      <c r="F30" s="25">
        <v>112.51</v>
      </c>
      <c r="G30" s="25">
        <v>111.04</v>
      </c>
      <c r="H30" s="25"/>
      <c r="I30" s="26">
        <f t="shared" si="6"/>
        <v>-1.4699999999999989</v>
      </c>
      <c r="J30" s="27">
        <f t="shared" si="7"/>
        <v>-1.3238472622478376E-2</v>
      </c>
      <c r="K30" s="28" t="s">
        <v>37</v>
      </c>
      <c r="L30" s="29">
        <v>5522</v>
      </c>
      <c r="M30" s="29">
        <v>5522</v>
      </c>
      <c r="N30" s="23" t="s">
        <v>38</v>
      </c>
    </row>
    <row r="31" spans="1:14">
      <c r="A31" s="120" t="s">
        <v>39</v>
      </c>
      <c r="B31" s="121"/>
      <c r="C31" s="121"/>
      <c r="D31" s="121"/>
      <c r="E31" s="121"/>
      <c r="F31" s="121"/>
      <c r="G31" s="121"/>
      <c r="H31" s="121"/>
      <c r="I31" s="121"/>
      <c r="J31" s="121"/>
      <c r="K31" s="38"/>
      <c r="L31" s="21"/>
      <c r="M31" s="21"/>
      <c r="N31" s="22"/>
    </row>
    <row r="32" spans="1:14" ht="31" customHeight="1">
      <c r="A32" s="40" t="s">
        <v>40</v>
      </c>
      <c r="B32" s="41" t="s">
        <v>41</v>
      </c>
      <c r="C32" s="42"/>
      <c r="D32" s="43">
        <v>656.63</v>
      </c>
      <c r="E32" s="43">
        <v>487.72</v>
      </c>
      <c r="F32" s="43">
        <v>691.75</v>
      </c>
      <c r="G32" s="43">
        <v>715.18</v>
      </c>
      <c r="H32" s="43">
        <v>730.67</v>
      </c>
      <c r="I32" s="26">
        <f t="shared" ref="I32:I41" si="8">SUM(H32-G32)</f>
        <v>15.490000000000009</v>
      </c>
      <c r="J32" s="27">
        <f t="shared" ref="J32:J41" si="9">(H32-G32)/H32</f>
        <v>2.1199720804193425E-2</v>
      </c>
      <c r="K32" s="29">
        <v>5573</v>
      </c>
      <c r="L32" s="29">
        <v>5573</v>
      </c>
      <c r="M32" s="29">
        <v>5573</v>
      </c>
      <c r="N32" s="23" t="s">
        <v>42</v>
      </c>
    </row>
    <row r="33" spans="1:14" ht="31" customHeight="1">
      <c r="A33" s="44" t="s">
        <v>43</v>
      </c>
      <c r="B33" s="45" t="s">
        <v>44</v>
      </c>
      <c r="C33" s="42"/>
      <c r="D33" s="43">
        <v>656.63</v>
      </c>
      <c r="E33" s="43">
        <v>487.72</v>
      </c>
      <c r="F33" s="43">
        <v>691.75</v>
      </c>
      <c r="G33" s="43">
        <v>715.18</v>
      </c>
      <c r="H33" s="43">
        <v>730.67</v>
      </c>
      <c r="I33" s="26">
        <f t="shared" si="8"/>
        <v>15.490000000000009</v>
      </c>
      <c r="J33" s="27">
        <f t="shared" si="9"/>
        <v>2.1199720804193425E-2</v>
      </c>
      <c r="K33" s="28">
        <v>5524</v>
      </c>
      <c r="L33" s="29">
        <v>5573</v>
      </c>
      <c r="M33" s="29">
        <v>5573</v>
      </c>
      <c r="N33" s="23" t="s">
        <v>42</v>
      </c>
    </row>
    <row r="34" spans="1:14" ht="31" customHeight="1">
      <c r="A34" s="44" t="s">
        <v>45</v>
      </c>
      <c r="B34" s="45" t="s">
        <v>46</v>
      </c>
      <c r="C34" s="42"/>
      <c r="D34" s="43">
        <v>656.63</v>
      </c>
      <c r="E34" s="43">
        <v>487.72</v>
      </c>
      <c r="F34" s="43">
        <v>691.75</v>
      </c>
      <c r="G34" s="43">
        <v>715.18</v>
      </c>
      <c r="H34" s="43">
        <v>730.67</v>
      </c>
      <c r="I34" s="26">
        <f t="shared" si="8"/>
        <v>15.490000000000009</v>
      </c>
      <c r="J34" s="27">
        <f t="shared" si="9"/>
        <v>2.1199720804193425E-2</v>
      </c>
      <c r="K34" s="28">
        <v>5524</v>
      </c>
      <c r="L34" s="29">
        <v>5573</v>
      </c>
      <c r="M34" s="29">
        <v>5573</v>
      </c>
      <c r="N34" s="23" t="s">
        <v>42</v>
      </c>
    </row>
    <row r="35" spans="1:14" ht="31" customHeight="1">
      <c r="A35" s="44" t="s">
        <v>47</v>
      </c>
      <c r="B35" s="45" t="s">
        <v>48</v>
      </c>
      <c r="C35" s="42"/>
      <c r="D35" s="43">
        <v>426.34</v>
      </c>
      <c r="E35" s="43">
        <v>339.14</v>
      </c>
      <c r="F35" s="43">
        <v>385.88</v>
      </c>
      <c r="G35" s="43">
        <v>368.12</v>
      </c>
      <c r="H35" s="43">
        <v>376.09</v>
      </c>
      <c r="I35" s="26">
        <f t="shared" si="8"/>
        <v>7.9699999999999704</v>
      </c>
      <c r="J35" s="27">
        <f t="shared" si="9"/>
        <v>2.1191736020633282E-2</v>
      </c>
      <c r="K35" s="28" t="s">
        <v>49</v>
      </c>
      <c r="L35" s="29">
        <v>5572</v>
      </c>
      <c r="M35" s="29">
        <v>5572</v>
      </c>
      <c r="N35" s="23" t="s">
        <v>50</v>
      </c>
    </row>
    <row r="36" spans="1:14" ht="31" customHeight="1">
      <c r="A36" s="44" t="s">
        <v>51</v>
      </c>
      <c r="B36" s="45" t="s">
        <v>52</v>
      </c>
      <c r="C36" s="42"/>
      <c r="D36" s="43">
        <v>656.63</v>
      </c>
      <c r="E36" s="43">
        <v>487.72</v>
      </c>
      <c r="F36" s="43">
        <v>691.75</v>
      </c>
      <c r="G36" s="43">
        <v>715.18</v>
      </c>
      <c r="H36" s="43">
        <v>730.67</v>
      </c>
      <c r="I36" s="26">
        <f t="shared" si="8"/>
        <v>15.490000000000009</v>
      </c>
      <c r="J36" s="27">
        <f t="shared" si="9"/>
        <v>2.1199720804193425E-2</v>
      </c>
      <c r="K36" s="28">
        <v>5524</v>
      </c>
      <c r="L36" s="29">
        <v>5573</v>
      </c>
      <c r="M36" s="29">
        <v>5573</v>
      </c>
      <c r="N36" s="23" t="s">
        <v>42</v>
      </c>
    </row>
    <row r="37" spans="1:14" ht="31" customHeight="1">
      <c r="A37" s="44" t="s">
        <v>53</v>
      </c>
      <c r="B37" s="45" t="s">
        <v>54</v>
      </c>
      <c r="C37" s="42"/>
      <c r="D37" s="43">
        <v>656.63</v>
      </c>
      <c r="E37" s="43">
        <v>487.72</v>
      </c>
      <c r="F37" s="43">
        <v>691.75</v>
      </c>
      <c r="G37" s="43">
        <v>715.18</v>
      </c>
      <c r="H37" s="43">
        <v>730.67</v>
      </c>
      <c r="I37" s="26">
        <f t="shared" si="8"/>
        <v>15.490000000000009</v>
      </c>
      <c r="J37" s="27">
        <f t="shared" si="9"/>
        <v>2.1199720804193425E-2</v>
      </c>
      <c r="K37" s="28">
        <v>5524</v>
      </c>
      <c r="L37" s="29">
        <v>5573</v>
      </c>
      <c r="M37" s="29">
        <v>5573</v>
      </c>
      <c r="N37" s="23" t="s">
        <v>42</v>
      </c>
    </row>
    <row r="38" spans="1:14" ht="31" customHeight="1">
      <c r="A38" s="44" t="s">
        <v>55</v>
      </c>
      <c r="B38" s="45" t="s">
        <v>56</v>
      </c>
      <c r="C38" s="42"/>
      <c r="D38" s="43">
        <v>656.63</v>
      </c>
      <c r="E38" s="43">
        <v>487.72</v>
      </c>
      <c r="F38" s="43">
        <v>691.75</v>
      </c>
      <c r="G38" s="43">
        <v>715.18</v>
      </c>
      <c r="H38" s="43">
        <v>730.67</v>
      </c>
      <c r="I38" s="26">
        <f t="shared" si="8"/>
        <v>15.490000000000009</v>
      </c>
      <c r="J38" s="27">
        <f t="shared" si="9"/>
        <v>2.1199720804193425E-2</v>
      </c>
      <c r="K38" s="28">
        <v>5524</v>
      </c>
      <c r="L38" s="29">
        <v>5573</v>
      </c>
      <c r="M38" s="29">
        <v>5573</v>
      </c>
      <c r="N38" s="23" t="s">
        <v>42</v>
      </c>
    </row>
    <row r="39" spans="1:14" ht="31" customHeight="1">
      <c r="A39" s="44" t="s">
        <v>57</v>
      </c>
      <c r="B39" s="45" t="s">
        <v>58</v>
      </c>
      <c r="C39" s="42"/>
      <c r="D39" s="43">
        <v>656.63</v>
      </c>
      <c r="E39" s="43">
        <v>487.72</v>
      </c>
      <c r="F39" s="43">
        <v>691.75</v>
      </c>
      <c r="G39" s="43">
        <v>715.18</v>
      </c>
      <c r="H39" s="43">
        <v>730.67</v>
      </c>
      <c r="I39" s="26">
        <f t="shared" si="8"/>
        <v>15.490000000000009</v>
      </c>
      <c r="J39" s="27">
        <f t="shared" si="9"/>
        <v>2.1199720804193425E-2</v>
      </c>
      <c r="K39" s="28">
        <v>5524</v>
      </c>
      <c r="L39" s="29">
        <v>5573</v>
      </c>
      <c r="M39" s="29">
        <v>5573</v>
      </c>
      <c r="N39" s="23" t="s">
        <v>42</v>
      </c>
    </row>
    <row r="40" spans="1:14" ht="31" customHeight="1">
      <c r="A40" s="44" t="s">
        <v>59</v>
      </c>
      <c r="B40" s="45" t="s">
        <v>60</v>
      </c>
      <c r="C40" s="42"/>
      <c r="D40" s="43">
        <v>656.63</v>
      </c>
      <c r="E40" s="43">
        <v>487.72</v>
      </c>
      <c r="F40" s="43">
        <v>691.75</v>
      </c>
      <c r="G40" s="43">
        <v>715.18</v>
      </c>
      <c r="H40" s="43">
        <v>730.67</v>
      </c>
      <c r="I40" s="26">
        <f t="shared" si="8"/>
        <v>15.490000000000009</v>
      </c>
      <c r="J40" s="27">
        <f t="shared" si="9"/>
        <v>2.1199720804193425E-2</v>
      </c>
      <c r="K40" s="28">
        <v>5524</v>
      </c>
      <c r="L40" s="29">
        <v>5573</v>
      </c>
      <c r="M40" s="29">
        <v>5573</v>
      </c>
      <c r="N40" s="23" t="s">
        <v>42</v>
      </c>
    </row>
    <row r="41" spans="1:14" ht="31" customHeight="1">
      <c r="A41" s="44" t="s">
        <v>61</v>
      </c>
      <c r="B41" s="45" t="s">
        <v>62</v>
      </c>
      <c r="C41" s="42"/>
      <c r="D41" s="43">
        <v>656.63</v>
      </c>
      <c r="E41" s="43">
        <v>487.72</v>
      </c>
      <c r="F41" s="43">
        <v>691.75</v>
      </c>
      <c r="G41" s="43">
        <v>715.18</v>
      </c>
      <c r="H41" s="43">
        <v>730.67</v>
      </c>
      <c r="I41" s="26">
        <f t="shared" si="8"/>
        <v>15.490000000000009</v>
      </c>
      <c r="J41" s="27">
        <f t="shared" si="9"/>
        <v>2.1199720804193425E-2</v>
      </c>
      <c r="K41" s="28">
        <v>5524</v>
      </c>
      <c r="L41" s="29">
        <v>5573</v>
      </c>
      <c r="M41" s="29">
        <v>5573</v>
      </c>
      <c r="N41" s="23" t="s">
        <v>42</v>
      </c>
    </row>
    <row r="42" spans="1:14" ht="25" customHeight="1">
      <c r="A42" s="114" t="s">
        <v>506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</row>
  </sheetData>
  <mergeCells count="8">
    <mergeCell ref="A42:N42"/>
    <mergeCell ref="A31:J31"/>
    <mergeCell ref="A3:N3"/>
    <mergeCell ref="A6:J6"/>
    <mergeCell ref="A12:J12"/>
    <mergeCell ref="A18:J18"/>
    <mergeCell ref="A23:J23"/>
    <mergeCell ref="A28:J28"/>
  </mergeCells>
  <pageMargins left="0.7" right="0.7" top="0.75" bottom="0.75" header="0.3" footer="0.3"/>
  <pageSetup scale="6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D841-96C7-804E-8DFC-96F0341A0AE5}">
  <dimension ref="A3:J23"/>
  <sheetViews>
    <sheetView topLeftCell="A9" workbookViewId="0">
      <selection activeCell="D21" sqref="D21"/>
    </sheetView>
  </sheetViews>
  <sheetFormatPr baseColWidth="10" defaultRowHeight="16"/>
  <cols>
    <col min="3" max="3" width="27.6640625" customWidth="1"/>
  </cols>
  <sheetData>
    <row r="3" spans="1:10" ht="64">
      <c r="A3" s="76" t="s">
        <v>98</v>
      </c>
      <c r="B3" s="77"/>
      <c r="C3" s="77" t="s">
        <v>99</v>
      </c>
      <c r="D3" s="78" t="s">
        <v>504</v>
      </c>
      <c r="E3" s="78" t="s">
        <v>505</v>
      </c>
      <c r="F3" s="78" t="s">
        <v>100</v>
      </c>
      <c r="G3" s="78" t="s">
        <v>101</v>
      </c>
      <c r="I3" s="79" t="s">
        <v>102</v>
      </c>
      <c r="J3" s="79" t="s">
        <v>103</v>
      </c>
    </row>
    <row r="4" spans="1:10">
      <c r="A4" s="108" t="s">
        <v>503</v>
      </c>
      <c r="B4" s="108"/>
      <c r="C4" s="108"/>
      <c r="D4" s="108"/>
      <c r="E4" s="108"/>
      <c r="F4" s="108"/>
      <c r="G4" s="108"/>
    </row>
    <row r="5" spans="1:10">
      <c r="A5" s="109" t="s">
        <v>105</v>
      </c>
      <c r="B5" s="110"/>
      <c r="C5" s="80" t="s">
        <v>104</v>
      </c>
      <c r="D5" s="81">
        <v>126.66</v>
      </c>
      <c r="E5" s="81">
        <v>123.31</v>
      </c>
      <c r="F5" s="81">
        <f>E5-D5</f>
        <v>-3.3499999999999943</v>
      </c>
      <c r="G5" s="82">
        <f>(E5-D5)/D5</f>
        <v>-2.6448760461076855E-2</v>
      </c>
    </row>
    <row r="6" spans="1:10">
      <c r="A6" s="109" t="s">
        <v>106</v>
      </c>
      <c r="B6" s="110"/>
      <c r="C6" s="80" t="s">
        <v>104</v>
      </c>
      <c r="D6" s="81">
        <v>189.82</v>
      </c>
      <c r="E6" s="81">
        <v>184.12</v>
      </c>
      <c r="F6" s="81">
        <f t="shared" ref="F6:F23" si="0">E6-D6</f>
        <v>-5.6999999999999886</v>
      </c>
      <c r="G6" s="82">
        <f t="shared" ref="G6:G23" si="1">(E6-D6)/D6</f>
        <v>-3.0028448003371556E-2</v>
      </c>
    </row>
    <row r="7" spans="1:10">
      <c r="A7" s="109" t="s">
        <v>107</v>
      </c>
      <c r="B7" s="110"/>
      <c r="C7" s="80" t="s">
        <v>104</v>
      </c>
      <c r="D7" s="81">
        <v>279.83999999999997</v>
      </c>
      <c r="E7" s="81">
        <v>271.14</v>
      </c>
      <c r="F7" s="81">
        <f t="shared" si="0"/>
        <v>-8.6999999999999886</v>
      </c>
      <c r="G7" s="82">
        <f t="shared" si="1"/>
        <v>-3.1089193825042844E-2</v>
      </c>
    </row>
    <row r="8" spans="1:10">
      <c r="A8" s="109" t="s">
        <v>108</v>
      </c>
      <c r="B8" s="110"/>
      <c r="C8" s="80" t="s">
        <v>104</v>
      </c>
      <c r="D8" s="81">
        <v>369.52</v>
      </c>
      <c r="E8" s="81">
        <v>385.83</v>
      </c>
      <c r="F8" s="81">
        <f t="shared" si="0"/>
        <v>16.310000000000002</v>
      </c>
      <c r="G8" s="82">
        <f t="shared" si="1"/>
        <v>4.4138341632387973E-2</v>
      </c>
    </row>
    <row r="9" spans="1:10">
      <c r="A9" s="109" t="s">
        <v>109</v>
      </c>
      <c r="B9" s="110"/>
      <c r="C9" s="80" t="s">
        <v>110</v>
      </c>
      <c r="D9" s="81">
        <v>41.87</v>
      </c>
      <c r="E9" s="81">
        <v>41.66</v>
      </c>
      <c r="F9" s="81">
        <f t="shared" si="0"/>
        <v>-0.21000000000000085</v>
      </c>
      <c r="G9" s="82">
        <f t="shared" si="1"/>
        <v>-5.0155242417005219E-3</v>
      </c>
    </row>
    <row r="10" spans="1:10">
      <c r="A10" s="109" t="s">
        <v>111</v>
      </c>
      <c r="B10" s="110"/>
      <c r="C10" s="80" t="s">
        <v>110</v>
      </c>
      <c r="D10" s="81">
        <v>97.7</v>
      </c>
      <c r="E10" s="81">
        <v>95.42</v>
      </c>
      <c r="F10" s="81">
        <f t="shared" si="0"/>
        <v>-2.2800000000000011</v>
      </c>
      <c r="G10" s="82">
        <f t="shared" si="1"/>
        <v>-2.3336745138178107E-2</v>
      </c>
    </row>
    <row r="11" spans="1:10">
      <c r="A11" s="109" t="s">
        <v>112</v>
      </c>
      <c r="B11" s="110"/>
      <c r="C11" s="80" t="s">
        <v>110</v>
      </c>
      <c r="D11" s="81">
        <v>155.27000000000001</v>
      </c>
      <c r="E11" s="81">
        <v>150.18</v>
      </c>
      <c r="F11" s="81">
        <f t="shared" si="0"/>
        <v>-5.0900000000000034</v>
      </c>
      <c r="G11" s="82">
        <f t="shared" si="1"/>
        <v>-3.2781606234301562E-2</v>
      </c>
    </row>
    <row r="12" spans="1:10">
      <c r="A12" s="109" t="s">
        <v>113</v>
      </c>
      <c r="B12" s="110"/>
      <c r="C12" s="80" t="s">
        <v>110</v>
      </c>
      <c r="D12" s="81">
        <v>219.13</v>
      </c>
      <c r="E12" s="81">
        <v>211</v>
      </c>
      <c r="F12" s="81">
        <f t="shared" si="0"/>
        <v>-8.1299999999999955</v>
      </c>
      <c r="G12" s="82">
        <f t="shared" si="1"/>
        <v>-3.7101264089809682E-2</v>
      </c>
    </row>
    <row r="13" spans="1:10">
      <c r="A13" s="109" t="s">
        <v>114</v>
      </c>
      <c r="B13" s="110"/>
      <c r="C13" s="80" t="s">
        <v>110</v>
      </c>
      <c r="D13" s="81">
        <v>304.27</v>
      </c>
      <c r="E13" s="81">
        <v>296</v>
      </c>
      <c r="F13" s="81">
        <f t="shared" si="0"/>
        <v>-8.2699999999999818</v>
      </c>
      <c r="G13" s="82">
        <f t="shared" si="1"/>
        <v>-2.7179807407894246E-2</v>
      </c>
    </row>
    <row r="14" spans="1:10">
      <c r="A14" s="109" t="s">
        <v>476</v>
      </c>
      <c r="B14" s="110"/>
      <c r="C14" s="80" t="s">
        <v>477</v>
      </c>
      <c r="D14" s="81">
        <v>20.59</v>
      </c>
      <c r="E14" s="81">
        <v>19.82</v>
      </c>
      <c r="F14" s="81">
        <f t="shared" si="0"/>
        <v>-0.76999999999999957</v>
      </c>
      <c r="G14" s="82">
        <f t="shared" si="1"/>
        <v>-3.7396794560466226E-2</v>
      </c>
    </row>
    <row r="15" spans="1:10">
      <c r="A15" s="111" t="s">
        <v>478</v>
      </c>
      <c r="B15" s="110"/>
      <c r="C15" s="80" t="s">
        <v>479</v>
      </c>
      <c r="D15" s="81">
        <v>23.73</v>
      </c>
      <c r="E15" s="81">
        <v>22.51</v>
      </c>
      <c r="F15" s="81">
        <f t="shared" si="0"/>
        <v>-1.2199999999999989</v>
      </c>
      <c r="G15" s="82">
        <f t="shared" si="1"/>
        <v>-5.141171512852924E-2</v>
      </c>
    </row>
    <row r="16" spans="1:10">
      <c r="A16" s="112" t="s">
        <v>480</v>
      </c>
      <c r="B16" s="110"/>
      <c r="C16" s="113" t="s">
        <v>481</v>
      </c>
      <c r="D16" s="81">
        <v>53.39</v>
      </c>
      <c r="E16" s="81">
        <v>51.41</v>
      </c>
      <c r="F16" s="81">
        <f t="shared" si="0"/>
        <v>-1.980000000000004</v>
      </c>
      <c r="G16" s="82">
        <f t="shared" si="1"/>
        <v>-3.7085596553661809E-2</v>
      </c>
    </row>
    <row r="17" spans="1:7">
      <c r="A17" s="112" t="s">
        <v>482</v>
      </c>
      <c r="B17" s="110"/>
      <c r="C17" s="113" t="s">
        <v>483</v>
      </c>
      <c r="D17" s="81">
        <v>41.52</v>
      </c>
      <c r="E17" s="81">
        <v>44.01</v>
      </c>
      <c r="F17" s="81">
        <f t="shared" si="0"/>
        <v>2.4899999999999949</v>
      </c>
      <c r="G17" s="82">
        <f t="shared" si="1"/>
        <v>5.9971098265895827E-2</v>
      </c>
    </row>
    <row r="18" spans="1:7">
      <c r="A18" s="111">
        <v>99441</v>
      </c>
      <c r="B18" s="110"/>
      <c r="C18" s="80" t="s">
        <v>485</v>
      </c>
      <c r="D18" s="81">
        <v>56.88</v>
      </c>
      <c r="E18" s="81">
        <v>55.09</v>
      </c>
      <c r="F18" s="81">
        <f t="shared" si="0"/>
        <v>-1.7899999999999991</v>
      </c>
      <c r="G18" s="82">
        <f t="shared" si="1"/>
        <v>-3.1469760900140628E-2</v>
      </c>
    </row>
    <row r="19" spans="1:7">
      <c r="A19" s="111">
        <v>99442</v>
      </c>
      <c r="B19" s="110"/>
      <c r="C19" s="80" t="s">
        <v>487</v>
      </c>
      <c r="D19" s="81">
        <v>92.82</v>
      </c>
      <c r="E19" s="81">
        <v>89.01</v>
      </c>
      <c r="F19" s="81">
        <f t="shared" si="0"/>
        <v>-3.8099999999999881</v>
      </c>
      <c r="G19" s="82">
        <f t="shared" si="1"/>
        <v>-4.104718810601151E-2</v>
      </c>
    </row>
    <row r="20" spans="1:7">
      <c r="A20" s="111">
        <v>99443</v>
      </c>
      <c r="B20" s="110"/>
      <c r="C20" s="80" t="s">
        <v>489</v>
      </c>
      <c r="D20" s="81">
        <v>131.55000000000001</v>
      </c>
      <c r="E20" s="81">
        <v>125.96</v>
      </c>
      <c r="F20" s="81">
        <f t="shared" si="0"/>
        <v>-5.5900000000000176</v>
      </c>
      <c r="G20" s="82">
        <f t="shared" si="1"/>
        <v>-4.2493348536678202E-2</v>
      </c>
    </row>
    <row r="21" spans="1:7">
      <c r="A21" s="111">
        <v>99421</v>
      </c>
      <c r="B21" s="110"/>
      <c r="C21" s="80" t="s">
        <v>491</v>
      </c>
      <c r="D21" s="81">
        <v>15</v>
      </c>
      <c r="E21" s="81">
        <v>18.14</v>
      </c>
      <c r="F21" s="81">
        <f t="shared" si="0"/>
        <v>3.1400000000000006</v>
      </c>
      <c r="G21" s="82">
        <f t="shared" si="1"/>
        <v>0.20933333333333337</v>
      </c>
    </row>
    <row r="22" spans="1:7">
      <c r="A22" s="111">
        <v>99422</v>
      </c>
      <c r="B22" s="110"/>
      <c r="C22" s="80" t="s">
        <v>493</v>
      </c>
      <c r="D22" s="81">
        <v>30.01</v>
      </c>
      <c r="E22" s="81">
        <v>35.61</v>
      </c>
      <c r="F22" s="81">
        <f t="shared" si="0"/>
        <v>5.5999999999999979</v>
      </c>
      <c r="G22" s="82">
        <f t="shared" si="1"/>
        <v>0.18660446517827384</v>
      </c>
    </row>
    <row r="23" spans="1:7">
      <c r="A23" s="111">
        <v>99423</v>
      </c>
      <c r="B23" s="110"/>
      <c r="C23" s="80" t="s">
        <v>495</v>
      </c>
      <c r="D23" s="81">
        <v>47.45</v>
      </c>
      <c r="E23" s="81">
        <v>53.41</v>
      </c>
      <c r="F23" s="81">
        <f t="shared" si="0"/>
        <v>5.9599999999999937</v>
      </c>
      <c r="G23" s="82">
        <f t="shared" si="1"/>
        <v>0.12560590094836657</v>
      </c>
    </row>
  </sheetData>
  <conditionalFormatting sqref="G4:G23">
    <cfRule type="cellIs" dxfId="1" priority="4" operator="lessThan">
      <formula>-0.1</formula>
    </cfRule>
  </conditionalFormatting>
  <conditionalFormatting sqref="G3">
    <cfRule type="cellIs" dxfId="0" priority="2" operator="lessThan">
      <formula>-0.1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BF4C-336E-8744-8C8E-09FE4292EF6F}">
  <dimension ref="A1:Y23"/>
  <sheetViews>
    <sheetView workbookViewId="0">
      <selection activeCell="A3" sqref="A3:XFD224"/>
    </sheetView>
  </sheetViews>
  <sheetFormatPr baseColWidth="10" defaultColWidth="8.83203125" defaultRowHeight="16"/>
  <sheetData>
    <row r="1" spans="1:25">
      <c r="A1" s="88" t="s">
        <v>136</v>
      </c>
      <c r="B1" s="89"/>
      <c r="C1" s="90"/>
      <c r="D1" s="91"/>
      <c r="E1" s="92"/>
      <c r="F1" s="93"/>
      <c r="G1" s="93"/>
      <c r="H1" s="93"/>
      <c r="I1" s="93"/>
      <c r="J1" s="93"/>
      <c r="K1" s="93"/>
      <c r="L1" s="90"/>
    </row>
    <row r="2" spans="1:25" ht="60" customHeight="1">
      <c r="A2" s="94" t="s">
        <v>137</v>
      </c>
      <c r="B2" s="95" t="s">
        <v>64</v>
      </c>
      <c r="C2" s="95" t="s">
        <v>138</v>
      </c>
      <c r="D2" s="94" t="s">
        <v>139</v>
      </c>
      <c r="E2" s="95" t="s">
        <v>115</v>
      </c>
      <c r="F2" s="96" t="s">
        <v>140</v>
      </c>
      <c r="G2" s="94" t="s">
        <v>141</v>
      </c>
      <c r="H2" s="94" t="s">
        <v>142</v>
      </c>
      <c r="I2" s="94" t="s">
        <v>143</v>
      </c>
      <c r="J2" s="94" t="s">
        <v>144</v>
      </c>
      <c r="K2" s="94" t="s">
        <v>145</v>
      </c>
      <c r="L2" s="94" t="s">
        <v>146</v>
      </c>
      <c r="O2" s="97"/>
    </row>
    <row r="3" spans="1:25">
      <c r="A3" s="98" t="s">
        <v>105</v>
      </c>
      <c r="B3" s="65"/>
      <c r="C3" s="17" t="s">
        <v>148</v>
      </c>
      <c r="D3" s="17"/>
      <c r="E3" t="s">
        <v>467</v>
      </c>
      <c r="F3" s="99">
        <v>0.93</v>
      </c>
      <c r="G3" s="99">
        <v>1.1200000000000001</v>
      </c>
      <c r="H3" s="99">
        <v>0.41</v>
      </c>
      <c r="I3" s="99">
        <v>0.09</v>
      </c>
      <c r="J3" s="99">
        <v>2.14</v>
      </c>
      <c r="K3" s="99">
        <v>1.43</v>
      </c>
      <c r="L3" s="89" t="s">
        <v>383</v>
      </c>
      <c r="N3" s="100"/>
      <c r="O3" s="101"/>
      <c r="P3" s="54"/>
      <c r="Q3" s="54"/>
      <c r="S3" s="102"/>
      <c r="T3" s="102"/>
      <c r="U3" s="102"/>
      <c r="V3" s="102"/>
      <c r="W3" s="102"/>
      <c r="X3" s="102"/>
      <c r="Y3" s="54"/>
    </row>
    <row r="4" spans="1:25">
      <c r="A4" s="98" t="s">
        <v>106</v>
      </c>
      <c r="B4" s="65"/>
      <c r="C4" s="17" t="s">
        <v>148</v>
      </c>
      <c r="D4" s="17"/>
      <c r="E4" t="s">
        <v>468</v>
      </c>
      <c r="F4" s="99">
        <v>1.6</v>
      </c>
      <c r="G4" s="99">
        <v>1.52</v>
      </c>
      <c r="H4" s="99">
        <v>0.67</v>
      </c>
      <c r="I4" s="99">
        <v>0.17</v>
      </c>
      <c r="J4" s="99">
        <v>3.29</v>
      </c>
      <c r="K4" s="99">
        <v>2.44</v>
      </c>
      <c r="L4" s="89" t="s">
        <v>383</v>
      </c>
      <c r="N4" s="100"/>
      <c r="O4" s="101"/>
      <c r="P4" s="54"/>
      <c r="Q4" s="54"/>
      <c r="S4" s="102"/>
      <c r="T4" s="102"/>
      <c r="U4" s="102"/>
      <c r="V4" s="102"/>
      <c r="W4" s="102"/>
      <c r="X4" s="102"/>
      <c r="Y4" s="54"/>
    </row>
    <row r="5" spans="1:25">
      <c r="A5" s="98" t="s">
        <v>107</v>
      </c>
      <c r="B5" s="65"/>
      <c r="C5" s="17" t="s">
        <v>148</v>
      </c>
      <c r="D5" s="17"/>
      <c r="E5" t="s">
        <v>469</v>
      </c>
      <c r="F5" s="99">
        <v>2.6</v>
      </c>
      <c r="G5" s="99">
        <v>2.06</v>
      </c>
      <c r="H5" s="99">
        <v>1.1100000000000001</v>
      </c>
      <c r="I5" s="99">
        <v>0.24</v>
      </c>
      <c r="J5" s="99">
        <v>4.9000000000000004</v>
      </c>
      <c r="K5" s="99">
        <v>3.95</v>
      </c>
      <c r="L5" s="89" t="s">
        <v>383</v>
      </c>
      <c r="N5" s="100"/>
      <c r="O5" s="101"/>
      <c r="P5" s="54"/>
      <c r="Q5" s="54"/>
      <c r="S5" s="102"/>
      <c r="T5" s="102"/>
      <c r="U5" s="102"/>
      <c r="V5" s="102"/>
      <c r="W5" s="102"/>
      <c r="X5" s="102"/>
      <c r="Y5" s="54"/>
    </row>
    <row r="6" spans="1:25">
      <c r="A6" s="98" t="s">
        <v>108</v>
      </c>
      <c r="B6" s="65"/>
      <c r="C6" s="17" t="s">
        <v>148</v>
      </c>
      <c r="D6" s="17"/>
      <c r="E6" t="s">
        <v>470</v>
      </c>
      <c r="F6" s="99">
        <v>3.5</v>
      </c>
      <c r="G6" s="99">
        <v>2.66</v>
      </c>
      <c r="H6" s="99">
        <v>1.54</v>
      </c>
      <c r="I6" s="99">
        <v>0.32</v>
      </c>
      <c r="J6" s="99">
        <v>6.48</v>
      </c>
      <c r="K6" s="99">
        <v>5.36</v>
      </c>
      <c r="L6" s="89" t="s">
        <v>383</v>
      </c>
      <c r="N6" s="100"/>
      <c r="O6" s="101"/>
      <c r="P6" s="54"/>
      <c r="Q6" s="54"/>
      <c r="S6" s="102"/>
      <c r="T6" s="102"/>
      <c r="U6" s="102"/>
      <c r="V6" s="102"/>
      <c r="W6" s="102"/>
      <c r="X6" s="102"/>
      <c r="Y6" s="54"/>
    </row>
    <row r="7" spans="1:25">
      <c r="A7" s="98" t="s">
        <v>109</v>
      </c>
      <c r="B7" s="65"/>
      <c r="C7" s="17" t="s">
        <v>148</v>
      </c>
      <c r="D7" s="17"/>
      <c r="E7" t="s">
        <v>471</v>
      </c>
      <c r="F7" s="99">
        <v>0.18</v>
      </c>
      <c r="G7" s="99">
        <v>0.49</v>
      </c>
      <c r="H7" s="99">
        <v>7.0000000000000007E-2</v>
      </c>
      <c r="I7" s="99">
        <v>0.01</v>
      </c>
      <c r="J7" s="99">
        <v>0.68</v>
      </c>
      <c r="K7" s="99">
        <v>0.26</v>
      </c>
      <c r="L7" s="89" t="s">
        <v>383</v>
      </c>
      <c r="N7" s="100"/>
      <c r="O7" s="101"/>
      <c r="P7" s="54"/>
      <c r="Q7" s="54"/>
      <c r="S7" s="102"/>
      <c r="T7" s="102"/>
      <c r="U7" s="102"/>
      <c r="V7" s="102"/>
      <c r="W7" s="102"/>
      <c r="X7" s="102"/>
      <c r="Y7" s="54"/>
    </row>
    <row r="8" spans="1:25">
      <c r="A8" s="98" t="s">
        <v>111</v>
      </c>
      <c r="B8" s="65"/>
      <c r="C8" s="17" t="s">
        <v>148</v>
      </c>
      <c r="D8" s="17"/>
      <c r="E8" t="s">
        <v>472</v>
      </c>
      <c r="F8" s="99">
        <v>0.7</v>
      </c>
      <c r="G8" s="99">
        <v>0.89</v>
      </c>
      <c r="H8" s="99">
        <v>0.28999999999999998</v>
      </c>
      <c r="I8" s="99">
        <v>7.0000000000000007E-2</v>
      </c>
      <c r="J8" s="99">
        <v>1.66</v>
      </c>
      <c r="K8" s="99">
        <v>1.06</v>
      </c>
      <c r="L8" s="89" t="s">
        <v>383</v>
      </c>
      <c r="N8" s="100"/>
      <c r="O8" s="101"/>
      <c r="P8" s="54"/>
      <c r="Q8" s="54"/>
      <c r="S8" s="102"/>
      <c r="T8" s="102"/>
      <c r="U8" s="102"/>
      <c r="V8" s="102"/>
      <c r="W8" s="102"/>
      <c r="X8" s="102"/>
      <c r="Y8" s="54"/>
    </row>
    <row r="9" spans="1:25">
      <c r="A9" s="98" t="s">
        <v>112</v>
      </c>
      <c r="B9" s="65"/>
      <c r="C9" s="17" t="s">
        <v>148</v>
      </c>
      <c r="D9" s="17"/>
      <c r="E9" t="s">
        <v>473</v>
      </c>
      <c r="F9" s="99">
        <v>1.3</v>
      </c>
      <c r="G9" s="99">
        <v>1.26</v>
      </c>
      <c r="H9" s="99">
        <v>0.55000000000000004</v>
      </c>
      <c r="I9" s="99">
        <v>0.1</v>
      </c>
      <c r="J9" s="99">
        <v>2.66</v>
      </c>
      <c r="K9" s="99">
        <v>1.95</v>
      </c>
      <c r="L9" s="89" t="s">
        <v>383</v>
      </c>
      <c r="N9" s="100"/>
      <c r="O9" s="101"/>
      <c r="P9" s="54"/>
      <c r="Q9" s="54"/>
      <c r="S9" s="102"/>
      <c r="T9" s="102"/>
      <c r="U9" s="102"/>
      <c r="V9" s="102"/>
      <c r="W9" s="102"/>
      <c r="X9" s="102"/>
      <c r="Y9" s="54"/>
    </row>
    <row r="10" spans="1:25">
      <c r="A10" s="98" t="s">
        <v>113</v>
      </c>
      <c r="B10" s="65"/>
      <c r="C10" s="17" t="s">
        <v>148</v>
      </c>
      <c r="D10" s="17"/>
      <c r="E10" t="s">
        <v>474</v>
      </c>
      <c r="F10" s="99">
        <v>1.92</v>
      </c>
      <c r="G10" s="99">
        <v>1.71</v>
      </c>
      <c r="H10" s="99">
        <v>0.82</v>
      </c>
      <c r="I10" s="99">
        <v>0.12</v>
      </c>
      <c r="J10" s="99">
        <v>3.75</v>
      </c>
      <c r="K10" s="99">
        <v>2.86</v>
      </c>
      <c r="L10" s="89" t="s">
        <v>383</v>
      </c>
      <c r="N10" s="100"/>
      <c r="O10" s="101"/>
      <c r="P10" s="54"/>
      <c r="Q10" s="54"/>
      <c r="S10" s="102"/>
      <c r="T10" s="102"/>
      <c r="U10" s="102"/>
      <c r="V10" s="102"/>
      <c r="W10" s="102"/>
      <c r="X10" s="102"/>
      <c r="Y10" s="54"/>
    </row>
    <row r="11" spans="1:25">
      <c r="A11" s="98" t="s">
        <v>114</v>
      </c>
      <c r="B11" s="65"/>
      <c r="C11" s="17" t="s">
        <v>148</v>
      </c>
      <c r="D11" s="17"/>
      <c r="E11" t="s">
        <v>475</v>
      </c>
      <c r="F11" s="99">
        <v>2.8</v>
      </c>
      <c r="G11" s="99">
        <v>2.2799999999999998</v>
      </c>
      <c r="H11" s="99">
        <v>1.24</v>
      </c>
      <c r="I11" s="99">
        <v>0.21</v>
      </c>
      <c r="J11" s="99">
        <v>5.29</v>
      </c>
      <c r="K11" s="99">
        <v>4.25</v>
      </c>
      <c r="L11" s="89" t="s">
        <v>383</v>
      </c>
      <c r="N11" s="100"/>
      <c r="O11" s="101"/>
      <c r="P11" s="54"/>
      <c r="Q11" s="54"/>
      <c r="S11" s="102"/>
      <c r="T11" s="102"/>
      <c r="U11" s="102"/>
      <c r="V11" s="102"/>
      <c r="W11" s="102"/>
      <c r="X11" s="102"/>
      <c r="Y11" s="54"/>
    </row>
    <row r="12" spans="1:25">
      <c r="A12" s="98" t="s">
        <v>476</v>
      </c>
      <c r="B12" s="65"/>
      <c r="C12" s="17" t="s">
        <v>148</v>
      </c>
      <c r="D12" s="17"/>
      <c r="E12" t="s">
        <v>477</v>
      </c>
      <c r="F12" s="99">
        <v>0.18</v>
      </c>
      <c r="G12" s="99">
        <v>0.16</v>
      </c>
      <c r="H12" s="99">
        <v>0.08</v>
      </c>
      <c r="I12" s="99">
        <v>0.01</v>
      </c>
      <c r="J12" s="99">
        <v>0.35</v>
      </c>
      <c r="K12" s="99">
        <v>0.27</v>
      </c>
      <c r="L12" s="89" t="s">
        <v>383</v>
      </c>
      <c r="N12" s="100"/>
      <c r="O12" s="101"/>
      <c r="P12" s="54"/>
      <c r="Q12" s="54"/>
      <c r="S12" s="102"/>
      <c r="T12" s="102"/>
      <c r="U12" s="102"/>
      <c r="V12" s="102"/>
      <c r="W12" s="102"/>
      <c r="X12" s="102"/>
      <c r="Y12" s="54"/>
    </row>
    <row r="13" spans="1:25">
      <c r="A13" s="98" t="s">
        <v>478</v>
      </c>
      <c r="B13" s="65"/>
      <c r="C13" s="17" t="s">
        <v>148</v>
      </c>
      <c r="D13" s="17"/>
      <c r="E13" t="s">
        <v>479</v>
      </c>
      <c r="F13" s="99">
        <v>0.25</v>
      </c>
      <c r="G13" s="99">
        <v>0.15</v>
      </c>
      <c r="H13" s="99">
        <v>0.1</v>
      </c>
      <c r="I13" s="99">
        <v>0.02</v>
      </c>
      <c r="J13" s="99">
        <v>0.42</v>
      </c>
      <c r="K13" s="99">
        <v>0.37</v>
      </c>
      <c r="L13" s="89" t="s">
        <v>383</v>
      </c>
      <c r="N13" s="100"/>
      <c r="O13" s="101"/>
      <c r="P13" s="54"/>
      <c r="Q13" s="54"/>
      <c r="S13" s="102"/>
      <c r="T13" s="102"/>
      <c r="U13" s="102"/>
      <c r="V13" s="102"/>
      <c r="W13" s="102"/>
      <c r="X13" s="102"/>
      <c r="Y13" s="54"/>
    </row>
    <row r="14" spans="1:25">
      <c r="A14" s="98" t="s">
        <v>480</v>
      </c>
      <c r="B14" s="65"/>
      <c r="C14" s="17" t="s">
        <v>148</v>
      </c>
      <c r="D14" s="17"/>
      <c r="E14" t="s">
        <v>481</v>
      </c>
      <c r="F14" s="99">
        <v>0.61</v>
      </c>
      <c r="G14" s="99">
        <v>0.3</v>
      </c>
      <c r="H14" s="99">
        <v>0.27</v>
      </c>
      <c r="I14" s="99">
        <v>0.05</v>
      </c>
      <c r="J14" s="99">
        <v>0.96</v>
      </c>
      <c r="K14" s="99">
        <v>0.93</v>
      </c>
      <c r="L14" s="89" t="s">
        <v>383</v>
      </c>
      <c r="N14" s="100"/>
      <c r="O14" s="101"/>
      <c r="P14" s="54"/>
      <c r="Q14" s="54"/>
      <c r="S14" s="102"/>
      <c r="T14" s="102"/>
      <c r="U14" s="102"/>
      <c r="V14" s="102"/>
      <c r="W14" s="102"/>
      <c r="X14" s="102"/>
      <c r="Y14" s="54"/>
    </row>
    <row r="15" spans="1:25">
      <c r="A15" s="98" t="s">
        <v>482</v>
      </c>
      <c r="B15" s="65"/>
      <c r="C15" s="17" t="s">
        <v>148</v>
      </c>
      <c r="D15" s="17"/>
      <c r="E15" t="s">
        <v>483</v>
      </c>
      <c r="F15" s="99">
        <v>0.5</v>
      </c>
      <c r="G15" s="99">
        <v>0.27</v>
      </c>
      <c r="H15" s="99">
        <v>0.23</v>
      </c>
      <c r="I15" s="99">
        <v>0.04</v>
      </c>
      <c r="J15" s="99">
        <v>0.81</v>
      </c>
      <c r="K15" s="99">
        <v>0.77</v>
      </c>
      <c r="L15" s="89" t="s">
        <v>383</v>
      </c>
      <c r="N15" s="100"/>
      <c r="O15" s="101"/>
      <c r="P15" s="54"/>
      <c r="Q15" s="54"/>
      <c r="S15" s="102"/>
      <c r="T15" s="102"/>
      <c r="U15" s="102"/>
      <c r="V15" s="102"/>
      <c r="W15" s="102"/>
      <c r="X15" s="102"/>
      <c r="Y15" s="54"/>
    </row>
    <row r="16" spans="1:25">
      <c r="A16" s="98" t="s">
        <v>484</v>
      </c>
      <c r="B16" s="65"/>
      <c r="C16" s="17" t="s">
        <v>148</v>
      </c>
      <c r="D16" s="17"/>
      <c r="E16" t="s">
        <v>485</v>
      </c>
      <c r="F16" s="99">
        <v>0.7</v>
      </c>
      <c r="G16" s="99">
        <v>0.89</v>
      </c>
      <c r="H16" s="99">
        <v>0.28999999999999998</v>
      </c>
      <c r="I16" s="99">
        <v>0.05</v>
      </c>
      <c r="J16" s="99">
        <v>1.64</v>
      </c>
      <c r="K16" s="99">
        <v>1.04</v>
      </c>
      <c r="L16" s="89" t="s">
        <v>383</v>
      </c>
      <c r="N16" s="100"/>
      <c r="O16" s="101"/>
      <c r="P16" s="54"/>
      <c r="Q16" s="54"/>
      <c r="S16" s="102"/>
      <c r="T16" s="102"/>
      <c r="U16" s="102"/>
      <c r="V16" s="102"/>
      <c r="W16" s="102"/>
      <c r="X16" s="102"/>
      <c r="Y16" s="54"/>
    </row>
    <row r="17" spans="1:25">
      <c r="A17" s="98" t="s">
        <v>486</v>
      </c>
      <c r="B17" s="65"/>
      <c r="C17" s="17" t="s">
        <v>148</v>
      </c>
      <c r="D17" s="17"/>
      <c r="E17" t="s">
        <v>487</v>
      </c>
      <c r="F17" s="99">
        <v>1.3</v>
      </c>
      <c r="G17" s="99">
        <v>1.26</v>
      </c>
      <c r="H17" s="99">
        <v>0.55000000000000004</v>
      </c>
      <c r="I17" s="99">
        <v>0.09</v>
      </c>
      <c r="J17" s="99">
        <v>2.65</v>
      </c>
      <c r="K17" s="99">
        <v>1.94</v>
      </c>
      <c r="L17" s="89" t="s">
        <v>383</v>
      </c>
      <c r="N17" s="100"/>
      <c r="O17" s="101"/>
      <c r="P17" s="54"/>
      <c r="Q17" s="54"/>
      <c r="S17" s="102"/>
      <c r="T17" s="102"/>
      <c r="U17" s="102"/>
      <c r="V17" s="102"/>
      <c r="W17" s="102"/>
      <c r="X17" s="102"/>
      <c r="Y17" s="54"/>
    </row>
    <row r="18" spans="1:25">
      <c r="A18" s="98" t="s">
        <v>488</v>
      </c>
      <c r="B18" s="65"/>
      <c r="C18" s="17" t="s">
        <v>148</v>
      </c>
      <c r="D18" s="17"/>
      <c r="E18" t="s">
        <v>489</v>
      </c>
      <c r="F18" s="99">
        <v>1.92</v>
      </c>
      <c r="G18" s="99">
        <v>1.71</v>
      </c>
      <c r="H18" s="99">
        <v>0.82</v>
      </c>
      <c r="I18" s="99">
        <v>0.12</v>
      </c>
      <c r="J18" s="99">
        <v>3.75</v>
      </c>
      <c r="K18" s="99">
        <v>2.86</v>
      </c>
      <c r="L18" s="89" t="s">
        <v>383</v>
      </c>
      <c r="N18" s="100"/>
      <c r="O18" s="101"/>
      <c r="P18" s="54"/>
      <c r="Q18" s="54"/>
      <c r="S18" s="102"/>
      <c r="T18" s="102"/>
      <c r="U18" s="102"/>
      <c r="V18" s="102"/>
      <c r="W18" s="102"/>
      <c r="X18" s="102"/>
      <c r="Y18" s="54"/>
    </row>
    <row r="19" spans="1:25">
      <c r="A19" s="98" t="s">
        <v>490</v>
      </c>
      <c r="B19" s="65"/>
      <c r="C19" s="17" t="s">
        <v>148</v>
      </c>
      <c r="D19" s="17"/>
      <c r="E19" t="s">
        <v>491</v>
      </c>
      <c r="F19" s="99">
        <v>0.25</v>
      </c>
      <c r="G19" s="99">
        <v>0.17</v>
      </c>
      <c r="H19" s="99">
        <v>0.11</v>
      </c>
      <c r="I19" s="99">
        <v>0.02</v>
      </c>
      <c r="J19" s="99">
        <v>0.44</v>
      </c>
      <c r="K19" s="99">
        <v>0.38</v>
      </c>
      <c r="L19" s="89" t="s">
        <v>383</v>
      </c>
      <c r="N19" s="100"/>
      <c r="O19" s="101"/>
      <c r="P19" s="54"/>
      <c r="Q19" s="54"/>
      <c r="S19" s="102"/>
      <c r="T19" s="102"/>
      <c r="U19" s="102"/>
      <c r="V19" s="102"/>
      <c r="W19" s="102"/>
      <c r="X19" s="102"/>
      <c r="Y19" s="54"/>
    </row>
    <row r="20" spans="1:25">
      <c r="A20" s="98" t="s">
        <v>492</v>
      </c>
      <c r="B20" s="65"/>
      <c r="C20" s="17" t="s">
        <v>148</v>
      </c>
      <c r="D20" s="17"/>
      <c r="E20" t="s">
        <v>493</v>
      </c>
      <c r="F20" s="99">
        <v>0.5</v>
      </c>
      <c r="G20" s="99">
        <v>0.32</v>
      </c>
      <c r="H20" s="99">
        <v>0.21</v>
      </c>
      <c r="I20" s="99">
        <v>0.04</v>
      </c>
      <c r="J20" s="99">
        <v>0.86</v>
      </c>
      <c r="K20" s="99">
        <v>0.75</v>
      </c>
      <c r="L20" s="89" t="s">
        <v>383</v>
      </c>
      <c r="N20" s="100"/>
      <c r="O20" s="101"/>
      <c r="P20" s="54"/>
      <c r="Q20" s="54"/>
      <c r="S20" s="102"/>
      <c r="T20" s="102"/>
      <c r="U20" s="102"/>
      <c r="V20" s="102"/>
      <c r="W20" s="102"/>
      <c r="X20" s="102"/>
      <c r="Y20" s="54"/>
    </row>
    <row r="21" spans="1:25">
      <c r="A21" s="98" t="s">
        <v>494</v>
      </c>
      <c r="B21" s="65"/>
      <c r="C21" s="17" t="s">
        <v>148</v>
      </c>
      <c r="D21" s="17"/>
      <c r="E21" t="s">
        <v>495</v>
      </c>
      <c r="F21" s="99">
        <v>0.8</v>
      </c>
      <c r="G21" s="99">
        <v>0.53</v>
      </c>
      <c r="H21" s="99">
        <v>0.34</v>
      </c>
      <c r="I21" s="99">
        <v>7.0000000000000007E-2</v>
      </c>
      <c r="J21" s="99">
        <v>1.4</v>
      </c>
      <c r="K21" s="99">
        <v>1.21</v>
      </c>
      <c r="L21" s="89" t="s">
        <v>383</v>
      </c>
      <c r="N21" s="100"/>
      <c r="O21" s="101"/>
      <c r="P21" s="54"/>
      <c r="Q21" s="54"/>
      <c r="S21" s="102"/>
      <c r="T21" s="102"/>
      <c r="U21" s="102"/>
      <c r="V21" s="102"/>
      <c r="W21" s="102"/>
      <c r="X21" s="102"/>
      <c r="Y21" s="54"/>
    </row>
    <row r="22" spans="1:25">
      <c r="M22" s="100"/>
      <c r="N22" s="101"/>
      <c r="O22" s="54"/>
      <c r="P22" s="54"/>
      <c r="Q22" s="101"/>
      <c r="R22" s="102"/>
      <c r="S22" s="102"/>
      <c r="T22" s="102"/>
      <c r="U22" s="102"/>
      <c r="V22" s="102"/>
      <c r="W22" s="102"/>
      <c r="X22" s="103"/>
    </row>
    <row r="23" spans="1:25">
      <c r="M23" s="100"/>
      <c r="N23" s="101"/>
      <c r="O23" s="54"/>
      <c r="P23" s="54"/>
      <c r="Q23" s="101"/>
      <c r="R23" s="102"/>
      <c r="S23" s="102"/>
      <c r="T23" s="102"/>
      <c r="U23" s="102"/>
      <c r="V23" s="102"/>
      <c r="W23" s="102"/>
      <c r="X23" s="103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0F92-B9FE-1B4B-8195-DA616C927B7D}">
  <dimension ref="A1:Y672"/>
  <sheetViews>
    <sheetView workbookViewId="0">
      <selection sqref="A1:XFD1048576"/>
    </sheetView>
  </sheetViews>
  <sheetFormatPr baseColWidth="10" defaultColWidth="8.83203125" defaultRowHeight="16"/>
  <cols>
    <col min="1" max="1" width="7.83203125" style="17" customWidth="1"/>
    <col min="2" max="2" width="5.6640625" style="17" customWidth="1"/>
    <col min="3" max="4" width="8.5" style="17" customWidth="1"/>
    <col min="5" max="5" width="28.5" customWidth="1"/>
    <col min="6" max="9" width="8.83203125" style="99"/>
    <col min="10" max="10" width="12.1640625" style="99" customWidth="1"/>
    <col min="11" max="11" width="8.83203125" style="99"/>
    <col min="12" max="12" width="8.83203125" style="17"/>
  </cols>
  <sheetData>
    <row r="1" spans="1:24">
      <c r="A1" s="88" t="s">
        <v>496</v>
      </c>
      <c r="B1" s="89"/>
      <c r="C1" s="90"/>
      <c r="D1" s="91"/>
      <c r="E1" s="92"/>
      <c r="F1" s="93"/>
      <c r="G1" s="93"/>
      <c r="H1" s="93"/>
      <c r="I1" s="93"/>
      <c r="J1" s="93"/>
      <c r="K1" s="93"/>
      <c r="L1" s="90"/>
    </row>
    <row r="2" spans="1:24" ht="60" customHeight="1">
      <c r="A2" s="94" t="s">
        <v>137</v>
      </c>
      <c r="B2" s="95" t="s">
        <v>64</v>
      </c>
      <c r="C2" s="95" t="s">
        <v>138</v>
      </c>
      <c r="D2" s="94" t="s">
        <v>139</v>
      </c>
      <c r="E2" s="95" t="s">
        <v>115</v>
      </c>
      <c r="F2" s="96" t="s">
        <v>140</v>
      </c>
      <c r="G2" s="94" t="s">
        <v>141</v>
      </c>
      <c r="H2" s="94" t="s">
        <v>142</v>
      </c>
      <c r="I2" s="94" t="s">
        <v>143</v>
      </c>
      <c r="J2" s="94" t="s">
        <v>144</v>
      </c>
      <c r="K2" s="94" t="s">
        <v>145</v>
      </c>
      <c r="L2" s="94" t="s">
        <v>146</v>
      </c>
      <c r="O2" s="97"/>
    </row>
    <row r="3" spans="1:24">
      <c r="A3" s="103" t="s">
        <v>147</v>
      </c>
      <c r="B3" s="54"/>
      <c r="C3" s="54" t="s">
        <v>148</v>
      </c>
      <c r="D3" s="54"/>
      <c r="E3" s="101" t="s">
        <v>149</v>
      </c>
      <c r="F3" s="102">
        <v>1.52</v>
      </c>
      <c r="G3" s="102">
        <v>4.07</v>
      </c>
      <c r="H3" s="102">
        <v>0.65</v>
      </c>
      <c r="I3" s="102">
        <v>0.23</v>
      </c>
      <c r="J3" s="102">
        <v>5.82</v>
      </c>
      <c r="K3" s="102">
        <v>2.4</v>
      </c>
      <c r="L3" s="103" t="s">
        <v>150</v>
      </c>
      <c r="N3" s="54"/>
      <c r="O3" s="54"/>
      <c r="P3" s="54"/>
      <c r="Q3" s="54"/>
      <c r="R3" s="101"/>
      <c r="S3" s="102"/>
      <c r="T3" s="102"/>
      <c r="U3" s="102"/>
      <c r="V3" s="102"/>
      <c r="W3" s="102"/>
      <c r="X3" s="102"/>
    </row>
    <row r="4" spans="1:24">
      <c r="A4" s="103" t="s">
        <v>151</v>
      </c>
      <c r="B4" s="54"/>
      <c r="C4" s="54" t="s">
        <v>148</v>
      </c>
      <c r="D4" s="54"/>
      <c r="E4" s="101" t="s">
        <v>152</v>
      </c>
      <c r="F4" s="102">
        <v>1.82</v>
      </c>
      <c r="G4" s="102">
        <v>4.32</v>
      </c>
      <c r="H4" s="102">
        <v>0.79</v>
      </c>
      <c r="I4" s="102">
        <v>0.25</v>
      </c>
      <c r="J4" s="102">
        <v>6.39</v>
      </c>
      <c r="K4" s="102">
        <v>2.86</v>
      </c>
      <c r="L4" s="103" t="s">
        <v>150</v>
      </c>
      <c r="N4" s="54"/>
      <c r="O4" s="54"/>
      <c r="P4" s="54"/>
      <c r="Q4" s="54"/>
      <c r="R4" s="101"/>
      <c r="S4" s="102"/>
      <c r="T4" s="102"/>
      <c r="U4" s="102"/>
      <c r="V4" s="102"/>
      <c r="W4" s="102"/>
      <c r="X4" s="102"/>
    </row>
    <row r="5" spans="1:24">
      <c r="A5" s="103" t="s">
        <v>153</v>
      </c>
      <c r="B5" s="54"/>
      <c r="C5" s="54" t="s">
        <v>148</v>
      </c>
      <c r="D5" s="54"/>
      <c r="E5" s="101" t="s">
        <v>154</v>
      </c>
      <c r="F5" s="102">
        <v>1.42</v>
      </c>
      <c r="G5" s="102">
        <v>6.21</v>
      </c>
      <c r="H5" s="102">
        <v>0.92</v>
      </c>
      <c r="I5" s="102">
        <v>0.21</v>
      </c>
      <c r="J5" s="102">
        <v>7.84</v>
      </c>
      <c r="K5" s="102">
        <v>2.5499999999999998</v>
      </c>
      <c r="L5" s="103" t="s">
        <v>150</v>
      </c>
      <c r="N5" s="54"/>
      <c r="O5" s="54"/>
      <c r="P5" s="54"/>
      <c r="Q5" s="54"/>
      <c r="R5" s="101"/>
      <c r="S5" s="102"/>
      <c r="T5" s="102"/>
      <c r="U5" s="102"/>
      <c r="V5" s="102"/>
      <c r="W5" s="102"/>
      <c r="X5" s="102"/>
    </row>
    <row r="6" spans="1:24">
      <c r="A6" s="103" t="s">
        <v>155</v>
      </c>
      <c r="B6" s="54"/>
      <c r="C6" s="54" t="s">
        <v>148</v>
      </c>
      <c r="D6" s="54"/>
      <c r="E6" s="101" t="s">
        <v>156</v>
      </c>
      <c r="F6" s="102">
        <v>1.72</v>
      </c>
      <c r="G6" s="102">
        <v>5.78</v>
      </c>
      <c r="H6" s="102">
        <v>1.04</v>
      </c>
      <c r="I6" s="102">
        <v>0.23</v>
      </c>
      <c r="J6" s="102">
        <v>7.73</v>
      </c>
      <c r="K6" s="102">
        <v>2.99</v>
      </c>
      <c r="L6" s="103" t="s">
        <v>150</v>
      </c>
      <c r="N6" s="54"/>
      <c r="O6" s="54"/>
      <c r="P6" s="54"/>
      <c r="Q6" s="54"/>
      <c r="R6" s="101"/>
      <c r="S6" s="102"/>
      <c r="T6" s="102"/>
      <c r="U6" s="102"/>
      <c r="V6" s="102"/>
      <c r="W6" s="102"/>
      <c r="X6" s="102"/>
    </row>
    <row r="7" spans="1:24">
      <c r="A7" s="103" t="s">
        <v>157</v>
      </c>
      <c r="B7" s="54"/>
      <c r="C7" s="54" t="s">
        <v>148</v>
      </c>
      <c r="D7" s="54"/>
      <c r="E7" s="101" t="s">
        <v>158</v>
      </c>
      <c r="F7" s="102">
        <v>1.72</v>
      </c>
      <c r="G7" s="102">
        <v>8.94</v>
      </c>
      <c r="H7" s="102">
        <v>1.05</v>
      </c>
      <c r="I7" s="102">
        <v>0.22</v>
      </c>
      <c r="J7" s="102">
        <v>10.88</v>
      </c>
      <c r="K7" s="102">
        <v>2.99</v>
      </c>
      <c r="L7" s="103" t="s">
        <v>150</v>
      </c>
      <c r="N7" s="54"/>
      <c r="O7" s="54"/>
      <c r="P7" s="54"/>
      <c r="Q7" s="54"/>
      <c r="R7" s="101"/>
      <c r="S7" s="102"/>
      <c r="T7" s="102"/>
      <c r="U7" s="102"/>
      <c r="V7" s="102"/>
      <c r="W7" s="102"/>
      <c r="X7" s="102"/>
    </row>
    <row r="8" spans="1:24">
      <c r="A8" s="103" t="s">
        <v>159</v>
      </c>
      <c r="B8" s="54"/>
      <c r="C8" s="54" t="s">
        <v>148</v>
      </c>
      <c r="D8" s="54"/>
      <c r="E8" s="101" t="s">
        <v>160</v>
      </c>
      <c r="F8" s="102">
        <v>2.33</v>
      </c>
      <c r="G8" s="102" t="s">
        <v>85</v>
      </c>
      <c r="H8" s="102">
        <v>1.35</v>
      </c>
      <c r="I8" s="102">
        <v>0.25</v>
      </c>
      <c r="J8" s="102" t="s">
        <v>85</v>
      </c>
      <c r="K8" s="102">
        <v>3.93</v>
      </c>
      <c r="L8" s="103" t="s">
        <v>150</v>
      </c>
      <c r="N8" s="54"/>
      <c r="O8" s="54"/>
      <c r="P8" s="54"/>
      <c r="Q8" s="54"/>
      <c r="R8" s="101"/>
      <c r="S8" s="102"/>
      <c r="T8" s="102"/>
      <c r="U8" s="102"/>
      <c r="V8" s="102"/>
      <c r="W8" s="102"/>
      <c r="X8" s="102"/>
    </row>
    <row r="9" spans="1:24">
      <c r="A9" s="103" t="s">
        <v>161</v>
      </c>
      <c r="B9" s="54"/>
      <c r="C9" s="54" t="s">
        <v>148</v>
      </c>
      <c r="D9" s="54"/>
      <c r="E9" s="101" t="s">
        <v>162</v>
      </c>
      <c r="F9" s="102">
        <v>2.44</v>
      </c>
      <c r="G9" s="102" t="s">
        <v>85</v>
      </c>
      <c r="H9" s="102">
        <v>1.4</v>
      </c>
      <c r="I9" s="102">
        <v>0.26</v>
      </c>
      <c r="J9" s="102" t="s">
        <v>85</v>
      </c>
      <c r="K9" s="102">
        <v>4.0999999999999996</v>
      </c>
      <c r="L9" s="103" t="s">
        <v>150</v>
      </c>
      <c r="N9" s="54"/>
      <c r="O9" s="54"/>
      <c r="P9" s="54"/>
      <c r="Q9" s="54"/>
      <c r="R9" s="101"/>
      <c r="S9" s="102"/>
      <c r="T9" s="102"/>
      <c r="U9" s="102"/>
      <c r="V9" s="102"/>
      <c r="W9" s="102"/>
      <c r="X9" s="102"/>
    </row>
    <row r="10" spans="1:24">
      <c r="A10" s="103" t="s">
        <v>163</v>
      </c>
      <c r="B10" s="54"/>
      <c r="C10" s="54" t="s">
        <v>148</v>
      </c>
      <c r="D10" s="54"/>
      <c r="E10" s="101" t="s">
        <v>164</v>
      </c>
      <c r="F10" s="102">
        <v>2.29</v>
      </c>
      <c r="G10" s="102">
        <v>6.52</v>
      </c>
      <c r="H10" s="102">
        <v>1.33</v>
      </c>
      <c r="I10" s="102">
        <v>0.25</v>
      </c>
      <c r="J10" s="102">
        <v>9.06</v>
      </c>
      <c r="K10" s="102">
        <v>3.87</v>
      </c>
      <c r="L10" s="103" t="s">
        <v>150</v>
      </c>
      <c r="N10" s="54"/>
      <c r="O10" s="54"/>
      <c r="P10" s="54"/>
      <c r="Q10" s="54"/>
      <c r="R10" s="101"/>
      <c r="S10" s="102"/>
      <c r="T10" s="102"/>
      <c r="U10" s="102"/>
      <c r="V10" s="102"/>
      <c r="W10" s="102"/>
      <c r="X10" s="102"/>
    </row>
    <row r="11" spans="1:24">
      <c r="A11" s="103" t="s">
        <v>165</v>
      </c>
      <c r="B11" s="54"/>
      <c r="C11" s="54" t="s">
        <v>148</v>
      </c>
      <c r="D11" s="54"/>
      <c r="E11" s="101" t="s">
        <v>166</v>
      </c>
      <c r="F11" s="102">
        <v>7.75</v>
      </c>
      <c r="G11" s="102" t="s">
        <v>85</v>
      </c>
      <c r="H11" s="102">
        <v>3.59</v>
      </c>
      <c r="I11" s="102">
        <v>1.25</v>
      </c>
      <c r="J11" s="102" t="s">
        <v>85</v>
      </c>
      <c r="K11" s="102">
        <v>12.59</v>
      </c>
      <c r="L11" s="103" t="s">
        <v>150</v>
      </c>
      <c r="N11" s="54"/>
      <c r="O11" s="54"/>
      <c r="P11" s="54"/>
      <c r="Q11" s="54"/>
      <c r="R11" s="101"/>
      <c r="S11" s="102"/>
      <c r="T11" s="102"/>
      <c r="U11" s="102"/>
      <c r="V11" s="102"/>
      <c r="W11" s="102"/>
      <c r="X11" s="102"/>
    </row>
    <row r="12" spans="1:24">
      <c r="A12" s="103" t="s">
        <v>167</v>
      </c>
      <c r="B12" s="54"/>
      <c r="C12" s="54" t="s">
        <v>148</v>
      </c>
      <c r="D12" s="54"/>
      <c r="E12" s="101" t="s">
        <v>168</v>
      </c>
      <c r="F12" s="102">
        <v>4.2</v>
      </c>
      <c r="G12" s="102" t="s">
        <v>85</v>
      </c>
      <c r="H12" s="102">
        <v>2.17</v>
      </c>
      <c r="I12" s="102">
        <v>0.45</v>
      </c>
      <c r="J12" s="102" t="s">
        <v>85</v>
      </c>
      <c r="K12" s="102">
        <v>6.82</v>
      </c>
      <c r="L12" s="103" t="s">
        <v>150</v>
      </c>
      <c r="N12" s="54"/>
      <c r="O12" s="54"/>
      <c r="P12" s="54"/>
      <c r="Q12" s="54"/>
      <c r="R12" s="101"/>
      <c r="S12" s="102"/>
      <c r="T12" s="102"/>
      <c r="U12" s="102"/>
      <c r="V12" s="102"/>
      <c r="W12" s="102"/>
      <c r="X12" s="102"/>
    </row>
    <row r="13" spans="1:24">
      <c r="A13" s="103" t="s">
        <v>169</v>
      </c>
      <c r="B13" s="54"/>
      <c r="C13" s="54" t="s">
        <v>148</v>
      </c>
      <c r="D13" s="54"/>
      <c r="E13" s="101" t="s">
        <v>170</v>
      </c>
      <c r="F13" s="102">
        <v>3.4</v>
      </c>
      <c r="G13" s="102" t="s">
        <v>85</v>
      </c>
      <c r="H13" s="102">
        <v>1.57</v>
      </c>
      <c r="I13" s="102">
        <v>0.56000000000000005</v>
      </c>
      <c r="J13" s="102" t="s">
        <v>85</v>
      </c>
      <c r="K13" s="102">
        <v>5.53</v>
      </c>
      <c r="L13" s="103" t="s">
        <v>150</v>
      </c>
      <c r="N13" s="54"/>
      <c r="O13" s="54"/>
      <c r="P13" s="54"/>
      <c r="Q13" s="54"/>
      <c r="R13" s="101"/>
      <c r="S13" s="102"/>
      <c r="T13" s="102"/>
      <c r="U13" s="102"/>
      <c r="V13" s="102"/>
      <c r="W13" s="102"/>
      <c r="X13" s="102"/>
    </row>
    <row r="14" spans="1:24">
      <c r="A14" s="103" t="s">
        <v>171</v>
      </c>
      <c r="B14" s="54"/>
      <c r="C14" s="54" t="s">
        <v>148</v>
      </c>
      <c r="D14" s="54"/>
      <c r="E14" s="101" t="s">
        <v>172</v>
      </c>
      <c r="F14" s="102">
        <v>4.63</v>
      </c>
      <c r="G14" s="102">
        <v>33.35</v>
      </c>
      <c r="H14" s="102">
        <v>2.2400000000000002</v>
      </c>
      <c r="I14" s="102">
        <v>0.68</v>
      </c>
      <c r="J14" s="102">
        <v>38.659999999999997</v>
      </c>
      <c r="K14" s="102">
        <v>7.55</v>
      </c>
      <c r="L14" s="103" t="s">
        <v>150</v>
      </c>
      <c r="N14" s="54"/>
      <c r="O14" s="54"/>
      <c r="P14" s="54"/>
      <c r="Q14" s="54"/>
      <c r="R14" s="101"/>
      <c r="S14" s="102"/>
      <c r="T14" s="102"/>
      <c r="U14" s="102"/>
      <c r="V14" s="102"/>
      <c r="W14" s="102"/>
      <c r="X14" s="102"/>
    </row>
    <row r="15" spans="1:24">
      <c r="A15" s="103" t="s">
        <v>173</v>
      </c>
      <c r="B15" s="54"/>
      <c r="C15" s="54" t="s">
        <v>148</v>
      </c>
      <c r="D15" s="54"/>
      <c r="E15" s="101" t="s">
        <v>174</v>
      </c>
      <c r="F15" s="102">
        <v>3.4</v>
      </c>
      <c r="G15" s="102" t="s">
        <v>85</v>
      </c>
      <c r="H15" s="102">
        <v>1.78</v>
      </c>
      <c r="I15" s="102">
        <v>0.43</v>
      </c>
      <c r="J15" s="102" t="s">
        <v>85</v>
      </c>
      <c r="K15" s="102">
        <v>5.61</v>
      </c>
      <c r="L15" s="103" t="s">
        <v>150</v>
      </c>
      <c r="N15" s="54"/>
      <c r="O15" s="54"/>
      <c r="P15" s="54"/>
      <c r="Q15" s="54"/>
      <c r="R15" s="101"/>
      <c r="S15" s="102"/>
      <c r="T15" s="102"/>
      <c r="U15" s="102"/>
      <c r="V15" s="102"/>
      <c r="W15" s="102"/>
      <c r="X15" s="102"/>
    </row>
    <row r="16" spans="1:24">
      <c r="A16" s="103" t="s">
        <v>175</v>
      </c>
      <c r="B16" s="54"/>
      <c r="C16" s="54" t="s">
        <v>148</v>
      </c>
      <c r="D16" s="54"/>
      <c r="E16" s="101" t="s">
        <v>176</v>
      </c>
      <c r="F16" s="102">
        <v>2.44</v>
      </c>
      <c r="G16" s="102">
        <v>9.3000000000000007</v>
      </c>
      <c r="H16" s="102">
        <v>1.33</v>
      </c>
      <c r="I16" s="102">
        <v>0.34</v>
      </c>
      <c r="J16" s="102">
        <v>12.08</v>
      </c>
      <c r="K16" s="102">
        <v>4.1100000000000003</v>
      </c>
      <c r="L16" s="103" t="s">
        <v>150</v>
      </c>
      <c r="N16" s="54"/>
      <c r="O16" s="54"/>
      <c r="P16" s="54"/>
      <c r="Q16" s="54"/>
      <c r="R16" s="101"/>
      <c r="S16" s="102"/>
      <c r="T16" s="102"/>
      <c r="U16" s="102"/>
      <c r="V16" s="102"/>
      <c r="W16" s="102"/>
      <c r="X16" s="102"/>
    </row>
    <row r="17" spans="1:24">
      <c r="A17" s="103" t="s">
        <v>177</v>
      </c>
      <c r="B17" s="54"/>
      <c r="C17" s="54" t="s">
        <v>148</v>
      </c>
      <c r="D17" s="54"/>
      <c r="E17" s="101" t="s">
        <v>178</v>
      </c>
      <c r="F17" s="102">
        <v>2.2999999999999998</v>
      </c>
      <c r="G17" s="102">
        <v>10.01</v>
      </c>
      <c r="H17" s="102">
        <v>1.33</v>
      </c>
      <c r="I17" s="102">
        <v>0.26</v>
      </c>
      <c r="J17" s="102">
        <v>12.57</v>
      </c>
      <c r="K17" s="102">
        <v>3.89</v>
      </c>
      <c r="L17" s="103" t="s">
        <v>150</v>
      </c>
      <c r="N17" s="54"/>
      <c r="O17" s="54"/>
      <c r="P17" s="54"/>
      <c r="Q17" s="54"/>
      <c r="R17" s="101"/>
      <c r="S17" s="102"/>
      <c r="T17" s="102"/>
      <c r="U17" s="102"/>
      <c r="V17" s="102"/>
      <c r="W17" s="102"/>
      <c r="X17" s="102"/>
    </row>
    <row r="18" spans="1:24">
      <c r="A18" s="103" t="s">
        <v>179</v>
      </c>
      <c r="B18" s="54"/>
      <c r="C18" s="54" t="s">
        <v>148</v>
      </c>
      <c r="D18" s="54"/>
      <c r="E18" s="101" t="s">
        <v>180</v>
      </c>
      <c r="F18" s="102">
        <v>2.8</v>
      </c>
      <c r="G18" s="102">
        <v>9.7200000000000006</v>
      </c>
      <c r="H18" s="102">
        <v>1.56</v>
      </c>
      <c r="I18" s="102">
        <v>0.3</v>
      </c>
      <c r="J18" s="102">
        <v>12.82</v>
      </c>
      <c r="K18" s="102">
        <v>4.66</v>
      </c>
      <c r="L18" s="103" t="s">
        <v>150</v>
      </c>
      <c r="N18" s="54"/>
      <c r="O18" s="54"/>
      <c r="P18" s="54"/>
      <c r="Q18" s="54"/>
      <c r="R18" s="101"/>
      <c r="S18" s="102"/>
      <c r="T18" s="102"/>
      <c r="U18" s="102"/>
      <c r="V18" s="102"/>
      <c r="W18" s="102"/>
      <c r="X18" s="102"/>
    </row>
    <row r="19" spans="1:24">
      <c r="A19" s="103" t="s">
        <v>181</v>
      </c>
      <c r="B19" s="54"/>
      <c r="C19" s="54" t="s">
        <v>148</v>
      </c>
      <c r="D19" s="54"/>
      <c r="E19" s="101" t="s">
        <v>182</v>
      </c>
      <c r="F19" s="102">
        <v>2</v>
      </c>
      <c r="G19" s="102">
        <v>27.96</v>
      </c>
      <c r="H19" s="102">
        <v>1.18</v>
      </c>
      <c r="I19" s="102">
        <v>0.26</v>
      </c>
      <c r="J19" s="102">
        <v>30.22</v>
      </c>
      <c r="K19" s="102">
        <v>3.44</v>
      </c>
      <c r="L19" s="103" t="s">
        <v>150</v>
      </c>
      <c r="N19" s="54"/>
      <c r="O19" s="54"/>
      <c r="P19" s="54"/>
      <c r="Q19" s="54"/>
      <c r="R19" s="101"/>
      <c r="S19" s="102"/>
      <c r="T19" s="102"/>
      <c r="U19" s="102"/>
      <c r="V19" s="102"/>
      <c r="W19" s="102"/>
      <c r="X19" s="102"/>
    </row>
    <row r="20" spans="1:24">
      <c r="A20" s="103" t="s">
        <v>183</v>
      </c>
      <c r="B20" s="54"/>
      <c r="C20" s="54" t="s">
        <v>148</v>
      </c>
      <c r="D20" s="54"/>
      <c r="E20" s="101" t="s">
        <v>184</v>
      </c>
      <c r="F20" s="102">
        <v>2.2400000000000002</v>
      </c>
      <c r="G20" s="102">
        <v>8.98</v>
      </c>
      <c r="H20" s="102">
        <v>1.23</v>
      </c>
      <c r="I20" s="102">
        <v>0.33</v>
      </c>
      <c r="J20" s="102">
        <v>11.55</v>
      </c>
      <c r="K20" s="102">
        <v>3.8</v>
      </c>
      <c r="L20" s="103" t="s">
        <v>150</v>
      </c>
      <c r="N20" s="54"/>
      <c r="O20" s="54"/>
      <c r="P20" s="54"/>
      <c r="Q20" s="54"/>
      <c r="R20" s="101"/>
      <c r="S20" s="102"/>
      <c r="T20" s="102"/>
      <c r="U20" s="102"/>
      <c r="V20" s="102"/>
      <c r="W20" s="102"/>
      <c r="X20" s="102"/>
    </row>
    <row r="21" spans="1:24">
      <c r="A21" s="103" t="s">
        <v>185</v>
      </c>
      <c r="B21" s="54"/>
      <c r="C21" s="54" t="s">
        <v>148</v>
      </c>
      <c r="D21" s="54"/>
      <c r="E21" s="101" t="s">
        <v>186</v>
      </c>
      <c r="F21" s="102">
        <v>2.89</v>
      </c>
      <c r="G21" s="102">
        <v>15.89</v>
      </c>
      <c r="H21" s="102">
        <v>1.58</v>
      </c>
      <c r="I21" s="102">
        <v>0.33</v>
      </c>
      <c r="J21" s="102">
        <v>19.11</v>
      </c>
      <c r="K21" s="102">
        <v>4.8</v>
      </c>
      <c r="L21" s="103" t="s">
        <v>150</v>
      </c>
      <c r="N21" s="54"/>
      <c r="O21" s="54"/>
      <c r="P21" s="54"/>
      <c r="Q21" s="54"/>
      <c r="R21" s="101"/>
      <c r="S21" s="102"/>
      <c r="T21" s="102"/>
      <c r="U21" s="102"/>
      <c r="V21" s="102"/>
      <c r="W21" s="102"/>
      <c r="X21" s="102"/>
    </row>
    <row r="22" spans="1:24">
      <c r="A22" s="103" t="s">
        <v>187</v>
      </c>
      <c r="B22" s="54"/>
      <c r="C22" s="54" t="s">
        <v>148</v>
      </c>
      <c r="D22" s="54"/>
      <c r="E22" s="101" t="s">
        <v>188</v>
      </c>
      <c r="F22" s="102">
        <v>3.49</v>
      </c>
      <c r="G22" s="102">
        <v>18.25</v>
      </c>
      <c r="H22" s="102">
        <v>1.83</v>
      </c>
      <c r="I22" s="102">
        <v>0.42</v>
      </c>
      <c r="J22" s="102">
        <v>22.16</v>
      </c>
      <c r="K22" s="102">
        <v>5.74</v>
      </c>
      <c r="L22" s="103" t="s">
        <v>150</v>
      </c>
      <c r="N22" s="54"/>
      <c r="O22" s="54"/>
      <c r="P22" s="54"/>
      <c r="Q22" s="54"/>
      <c r="R22" s="101"/>
      <c r="S22" s="102"/>
      <c r="T22" s="102"/>
      <c r="U22" s="102"/>
      <c r="V22" s="102"/>
      <c r="W22" s="102"/>
      <c r="X22" s="102"/>
    </row>
    <row r="23" spans="1:24">
      <c r="A23" s="103" t="s">
        <v>189</v>
      </c>
      <c r="B23" s="54"/>
      <c r="C23" s="54" t="s">
        <v>148</v>
      </c>
      <c r="D23" s="54"/>
      <c r="E23" s="101" t="s">
        <v>190</v>
      </c>
      <c r="F23" s="102">
        <v>2.8</v>
      </c>
      <c r="G23" s="102" t="s">
        <v>85</v>
      </c>
      <c r="H23" s="102">
        <v>1.55</v>
      </c>
      <c r="I23" s="102">
        <v>0.28000000000000003</v>
      </c>
      <c r="J23" s="102" t="s">
        <v>85</v>
      </c>
      <c r="K23" s="102">
        <v>4.63</v>
      </c>
      <c r="L23" s="103" t="s">
        <v>150</v>
      </c>
      <c r="N23" s="100"/>
      <c r="O23" s="54"/>
      <c r="P23" s="54"/>
      <c r="Q23" s="54"/>
      <c r="R23" s="101"/>
      <c r="S23" s="102"/>
      <c r="T23" s="102"/>
      <c r="U23" s="102"/>
      <c r="V23" s="102"/>
      <c r="W23" s="102"/>
      <c r="X23" s="102"/>
    </row>
    <row r="24" spans="1:24">
      <c r="A24" s="103" t="s">
        <v>191</v>
      </c>
      <c r="B24" s="54"/>
      <c r="C24" s="54" t="s">
        <v>148</v>
      </c>
      <c r="D24" s="54"/>
      <c r="E24" s="101" t="s">
        <v>192</v>
      </c>
      <c r="F24" s="102">
        <v>3.59</v>
      </c>
      <c r="G24" s="102" t="s">
        <v>85</v>
      </c>
      <c r="H24" s="102">
        <v>1.83</v>
      </c>
      <c r="I24" s="102">
        <v>0.37</v>
      </c>
      <c r="J24" s="102" t="s">
        <v>85</v>
      </c>
      <c r="K24" s="102">
        <v>5.79</v>
      </c>
      <c r="L24" s="103" t="s">
        <v>150</v>
      </c>
      <c r="N24" s="100"/>
      <c r="O24" s="54"/>
      <c r="P24" s="54"/>
      <c r="Q24" s="54"/>
      <c r="R24" s="101"/>
      <c r="S24" s="102"/>
      <c r="T24" s="102"/>
      <c r="U24" s="102"/>
      <c r="V24" s="102"/>
      <c r="W24" s="102"/>
      <c r="X24" s="102"/>
    </row>
    <row r="25" spans="1:24">
      <c r="A25" s="103" t="s">
        <v>193</v>
      </c>
      <c r="B25" s="54"/>
      <c r="C25" s="54" t="s">
        <v>148</v>
      </c>
      <c r="D25" s="54"/>
      <c r="E25" s="101" t="s">
        <v>194</v>
      </c>
      <c r="F25" s="102">
        <v>2.09</v>
      </c>
      <c r="G25" s="102">
        <v>6.59</v>
      </c>
      <c r="H25" s="102">
        <v>1.23</v>
      </c>
      <c r="I25" s="102">
        <v>0.25</v>
      </c>
      <c r="J25" s="102">
        <v>8.93</v>
      </c>
      <c r="K25" s="102">
        <v>3.57</v>
      </c>
      <c r="L25" s="103" t="s">
        <v>150</v>
      </c>
      <c r="N25" s="100"/>
      <c r="O25" s="54"/>
      <c r="P25" s="54"/>
      <c r="Q25" s="54"/>
      <c r="R25" s="101"/>
      <c r="S25" s="102"/>
      <c r="T25" s="102"/>
      <c r="U25" s="102"/>
      <c r="V25" s="102"/>
      <c r="W25" s="102"/>
      <c r="X25" s="102"/>
    </row>
    <row r="26" spans="1:24">
      <c r="A26" s="103" t="s">
        <v>195</v>
      </c>
      <c r="B26" s="54"/>
      <c r="C26" s="54" t="s">
        <v>148</v>
      </c>
      <c r="D26" s="54"/>
      <c r="E26" s="101" t="s">
        <v>196</v>
      </c>
      <c r="F26" s="102">
        <v>4.07</v>
      </c>
      <c r="G26" s="102" t="s">
        <v>85</v>
      </c>
      <c r="H26" s="102">
        <v>2.0299999999999998</v>
      </c>
      <c r="I26" s="102">
        <v>0.59</v>
      </c>
      <c r="J26" s="102" t="s">
        <v>85</v>
      </c>
      <c r="K26" s="102">
        <v>6.69</v>
      </c>
      <c r="L26" s="103" t="s">
        <v>150</v>
      </c>
      <c r="N26" s="100"/>
      <c r="O26" s="54"/>
      <c r="P26" s="54"/>
      <c r="Q26" s="54"/>
      <c r="R26" s="101"/>
      <c r="S26" s="102"/>
      <c r="T26" s="102"/>
      <c r="U26" s="102"/>
      <c r="V26" s="102"/>
      <c r="W26" s="102"/>
      <c r="X26" s="102"/>
    </row>
    <row r="27" spans="1:24">
      <c r="A27" s="103" t="s">
        <v>197</v>
      </c>
      <c r="B27" s="54"/>
      <c r="C27" s="54" t="s">
        <v>148</v>
      </c>
      <c r="D27" s="54"/>
      <c r="E27" s="101" t="s">
        <v>198</v>
      </c>
      <c r="F27" s="102">
        <v>2.39</v>
      </c>
      <c r="G27" s="102">
        <v>9.43</v>
      </c>
      <c r="H27" s="102">
        <v>1.37</v>
      </c>
      <c r="I27" s="102">
        <v>0.26</v>
      </c>
      <c r="J27" s="102">
        <v>12.08</v>
      </c>
      <c r="K27" s="102">
        <v>4.0199999999999996</v>
      </c>
      <c r="L27" s="103" t="s">
        <v>150</v>
      </c>
      <c r="N27" s="100"/>
      <c r="O27" s="54"/>
      <c r="P27" s="54"/>
      <c r="Q27" s="54"/>
      <c r="R27" s="101"/>
      <c r="S27" s="102"/>
      <c r="T27" s="102"/>
      <c r="U27" s="102"/>
      <c r="V27" s="102"/>
      <c r="W27" s="102"/>
      <c r="X27" s="102"/>
    </row>
    <row r="28" spans="1:24">
      <c r="A28" s="103" t="s">
        <v>199</v>
      </c>
      <c r="B28" s="54"/>
      <c r="C28" s="54" t="s">
        <v>148</v>
      </c>
      <c r="D28" s="54"/>
      <c r="E28" s="101" t="s">
        <v>200</v>
      </c>
      <c r="F28" s="102">
        <v>3.47</v>
      </c>
      <c r="G28" s="102" t="s">
        <v>85</v>
      </c>
      <c r="H28" s="102">
        <v>1.85</v>
      </c>
      <c r="I28" s="102">
        <v>0.37</v>
      </c>
      <c r="J28" s="102" t="s">
        <v>85</v>
      </c>
      <c r="K28" s="102">
        <v>5.69</v>
      </c>
      <c r="L28" s="103" t="s">
        <v>150</v>
      </c>
      <c r="N28" s="54"/>
      <c r="O28" s="54"/>
      <c r="P28" s="54"/>
      <c r="Q28" s="54"/>
      <c r="R28" s="101"/>
      <c r="S28" s="102"/>
      <c r="T28" s="102"/>
      <c r="U28" s="102"/>
      <c r="V28" s="102"/>
      <c r="W28" s="102"/>
      <c r="X28" s="102"/>
    </row>
    <row r="29" spans="1:24">
      <c r="A29" s="103" t="s">
        <v>201</v>
      </c>
      <c r="B29" s="54"/>
      <c r="C29" s="54" t="s">
        <v>148</v>
      </c>
      <c r="D29" s="54"/>
      <c r="E29" s="101" t="s">
        <v>202</v>
      </c>
      <c r="F29" s="102">
        <v>4.16</v>
      </c>
      <c r="G29" s="102" t="s">
        <v>85</v>
      </c>
      <c r="H29" s="102">
        <v>2.15</v>
      </c>
      <c r="I29" s="102">
        <v>0.45</v>
      </c>
      <c r="J29" s="102" t="s">
        <v>85</v>
      </c>
      <c r="K29" s="102">
        <v>6.76</v>
      </c>
      <c r="L29" s="103" t="s">
        <v>150</v>
      </c>
      <c r="N29" s="98"/>
      <c r="O29" s="54"/>
      <c r="P29" s="54"/>
      <c r="Q29" s="54"/>
      <c r="R29" s="101"/>
      <c r="S29" s="102"/>
      <c r="T29" s="102"/>
      <c r="U29" s="102"/>
      <c r="V29" s="102"/>
      <c r="W29" s="102"/>
      <c r="X29" s="102"/>
    </row>
    <row r="30" spans="1:24">
      <c r="A30" s="103" t="s">
        <v>203</v>
      </c>
      <c r="B30" s="54"/>
      <c r="C30" s="54" t="s">
        <v>148</v>
      </c>
      <c r="D30" s="54"/>
      <c r="E30" s="101" t="s">
        <v>204</v>
      </c>
      <c r="F30" s="102">
        <v>2.39</v>
      </c>
      <c r="G30" s="102">
        <v>8.84</v>
      </c>
      <c r="H30" s="102">
        <v>1.37</v>
      </c>
      <c r="I30" s="102">
        <v>0.26</v>
      </c>
      <c r="J30" s="102">
        <v>11.49</v>
      </c>
      <c r="K30" s="102">
        <v>4.0199999999999996</v>
      </c>
      <c r="L30" s="103" t="s">
        <v>150</v>
      </c>
      <c r="N30" s="98"/>
      <c r="O30" s="54"/>
      <c r="P30" s="54"/>
      <c r="Q30" s="54"/>
      <c r="R30" s="101"/>
      <c r="S30" s="102"/>
      <c r="T30" s="102"/>
      <c r="U30" s="102"/>
      <c r="V30" s="102"/>
      <c r="W30" s="102"/>
      <c r="X30" s="102"/>
    </row>
    <row r="31" spans="1:24">
      <c r="A31" s="103" t="s">
        <v>205</v>
      </c>
      <c r="B31" s="54"/>
      <c r="C31" s="54" t="s">
        <v>148</v>
      </c>
      <c r="D31" s="54"/>
      <c r="E31" s="101" t="s">
        <v>206</v>
      </c>
      <c r="F31" s="102">
        <v>7.15</v>
      </c>
      <c r="G31" s="102" t="s">
        <v>85</v>
      </c>
      <c r="H31" s="102">
        <v>3.48</v>
      </c>
      <c r="I31" s="102">
        <v>0.76</v>
      </c>
      <c r="J31" s="102" t="s">
        <v>85</v>
      </c>
      <c r="K31" s="102">
        <v>11.39</v>
      </c>
      <c r="L31" s="103" t="s">
        <v>150</v>
      </c>
      <c r="N31" s="98"/>
      <c r="O31" s="54"/>
      <c r="P31" s="54"/>
      <c r="Q31" s="54"/>
      <c r="R31" s="101"/>
      <c r="S31" s="102"/>
      <c r="T31" s="102"/>
      <c r="U31" s="102"/>
      <c r="V31" s="102"/>
      <c r="W31" s="102"/>
      <c r="X31" s="102"/>
    </row>
    <row r="32" spans="1:24">
      <c r="A32" s="103" t="s">
        <v>207</v>
      </c>
      <c r="B32" s="54"/>
      <c r="C32" s="54" t="s">
        <v>148</v>
      </c>
      <c r="D32" s="54"/>
      <c r="E32" s="101" t="s">
        <v>208</v>
      </c>
      <c r="F32" s="102">
        <v>2.4900000000000002</v>
      </c>
      <c r="G32" s="102" t="s">
        <v>85</v>
      </c>
      <c r="H32" s="102">
        <v>1.36</v>
      </c>
      <c r="I32" s="102">
        <v>0.28000000000000003</v>
      </c>
      <c r="J32" s="102" t="s">
        <v>85</v>
      </c>
      <c r="K32" s="102">
        <v>4.13</v>
      </c>
      <c r="L32" s="103" t="s">
        <v>150</v>
      </c>
      <c r="N32" s="98"/>
      <c r="O32" s="54"/>
      <c r="P32" s="54"/>
      <c r="Q32" s="54"/>
      <c r="R32" s="101"/>
      <c r="S32" s="102"/>
      <c r="T32" s="102"/>
      <c r="U32" s="102"/>
      <c r="V32" s="102"/>
      <c r="W32" s="102"/>
      <c r="X32" s="102"/>
    </row>
    <row r="33" spans="1:24">
      <c r="A33" s="103" t="s">
        <v>209</v>
      </c>
      <c r="B33" s="54"/>
      <c r="C33" s="54" t="s">
        <v>148</v>
      </c>
      <c r="D33" s="54"/>
      <c r="E33" s="101" t="s">
        <v>202</v>
      </c>
      <c r="F33" s="102">
        <v>4.7300000000000004</v>
      </c>
      <c r="G33" s="102" t="s">
        <v>85</v>
      </c>
      <c r="H33" s="102">
        <v>2.41</v>
      </c>
      <c r="I33" s="102">
        <v>0.49</v>
      </c>
      <c r="J33" s="102" t="s">
        <v>85</v>
      </c>
      <c r="K33" s="102">
        <v>7.63</v>
      </c>
      <c r="L33" s="103" t="s">
        <v>150</v>
      </c>
      <c r="N33" s="98"/>
      <c r="O33" s="54"/>
      <c r="P33" s="54"/>
      <c r="Q33" s="54"/>
      <c r="R33" s="101"/>
      <c r="S33" s="102"/>
      <c r="T33" s="102"/>
      <c r="U33" s="102"/>
      <c r="V33" s="102"/>
      <c r="W33" s="102"/>
      <c r="X33" s="102"/>
    </row>
    <row r="34" spans="1:24">
      <c r="A34" s="103" t="s">
        <v>210</v>
      </c>
      <c r="B34" s="54"/>
      <c r="C34" s="54" t="s">
        <v>148</v>
      </c>
      <c r="D34" s="54"/>
      <c r="E34" s="101" t="s">
        <v>211</v>
      </c>
      <c r="F34" s="102">
        <v>4.2699999999999996</v>
      </c>
      <c r="G34" s="102" t="s">
        <v>85</v>
      </c>
      <c r="H34" s="102">
        <v>2.14</v>
      </c>
      <c r="I34" s="102">
        <v>0.48</v>
      </c>
      <c r="J34" s="102" t="s">
        <v>85</v>
      </c>
      <c r="K34" s="102">
        <v>6.89</v>
      </c>
      <c r="L34" s="103" t="s">
        <v>150</v>
      </c>
      <c r="N34" s="98"/>
      <c r="O34" s="54"/>
      <c r="P34" s="54"/>
      <c r="Q34" s="54"/>
      <c r="R34" s="101"/>
      <c r="S34" s="102"/>
      <c r="T34" s="102"/>
      <c r="U34" s="102"/>
      <c r="V34" s="102"/>
      <c r="W34" s="102"/>
      <c r="X34" s="102"/>
    </row>
    <row r="35" spans="1:24">
      <c r="A35" s="103" t="s">
        <v>212</v>
      </c>
      <c r="B35" s="54"/>
      <c r="C35" s="54" t="s">
        <v>148</v>
      </c>
      <c r="D35" s="54"/>
      <c r="E35" s="101" t="s">
        <v>213</v>
      </c>
      <c r="F35" s="102">
        <v>4.4000000000000004</v>
      </c>
      <c r="G35" s="102" t="s">
        <v>85</v>
      </c>
      <c r="H35" s="102">
        <v>2.2599999999999998</v>
      </c>
      <c r="I35" s="102">
        <v>0.46</v>
      </c>
      <c r="J35" s="102" t="s">
        <v>85</v>
      </c>
      <c r="K35" s="102">
        <v>7.12</v>
      </c>
      <c r="L35" s="103" t="s">
        <v>150</v>
      </c>
      <c r="N35" s="98"/>
      <c r="O35" s="54"/>
      <c r="P35" s="54"/>
      <c r="Q35" s="54"/>
      <c r="R35" s="101"/>
      <c r="S35" s="102"/>
      <c r="T35" s="102"/>
      <c r="U35" s="102"/>
      <c r="V35" s="102"/>
      <c r="W35" s="102"/>
      <c r="X35" s="102"/>
    </row>
    <row r="36" spans="1:24">
      <c r="A36" s="103" t="s">
        <v>214</v>
      </c>
      <c r="B36" s="54"/>
      <c r="C36" s="54" t="s">
        <v>148</v>
      </c>
      <c r="D36" s="54"/>
      <c r="E36" s="101" t="s">
        <v>215</v>
      </c>
      <c r="F36" s="102">
        <v>3.08</v>
      </c>
      <c r="G36" s="102">
        <v>15.04</v>
      </c>
      <c r="H36" s="102">
        <v>1.64</v>
      </c>
      <c r="I36" s="102">
        <v>0.42</v>
      </c>
      <c r="J36" s="102">
        <v>18.54</v>
      </c>
      <c r="K36" s="102">
        <v>5.14</v>
      </c>
      <c r="L36" s="103" t="s">
        <v>150</v>
      </c>
      <c r="N36" s="98"/>
      <c r="O36" s="54"/>
      <c r="P36" s="54"/>
      <c r="Q36" s="54"/>
      <c r="R36" s="101"/>
      <c r="S36" s="102"/>
      <c r="T36" s="102"/>
      <c r="U36" s="102"/>
      <c r="V36" s="102"/>
      <c r="W36" s="102"/>
      <c r="X36" s="102"/>
    </row>
    <row r="37" spans="1:24">
      <c r="A37" s="103" t="s">
        <v>216</v>
      </c>
      <c r="B37" s="54"/>
      <c r="C37" s="54" t="s">
        <v>148</v>
      </c>
      <c r="D37" s="54"/>
      <c r="E37" s="101" t="s">
        <v>217</v>
      </c>
      <c r="F37" s="102">
        <v>3.56</v>
      </c>
      <c r="G37" s="102" t="s">
        <v>85</v>
      </c>
      <c r="H37" s="102">
        <v>1.78</v>
      </c>
      <c r="I37" s="102">
        <v>0.49</v>
      </c>
      <c r="J37" s="102" t="s">
        <v>85</v>
      </c>
      <c r="K37" s="102">
        <v>5.83</v>
      </c>
      <c r="L37" s="103" t="s">
        <v>150</v>
      </c>
      <c r="N37" s="98"/>
      <c r="O37" s="54"/>
      <c r="P37" s="54"/>
      <c r="Q37" s="54"/>
      <c r="R37" s="101"/>
      <c r="S37" s="102"/>
      <c r="T37" s="102"/>
      <c r="U37" s="102"/>
      <c r="V37" s="102"/>
      <c r="W37" s="102"/>
      <c r="X37" s="102"/>
    </row>
    <row r="38" spans="1:24">
      <c r="A38" s="103" t="s">
        <v>218</v>
      </c>
      <c r="B38" s="54"/>
      <c r="C38" s="54" t="s">
        <v>148</v>
      </c>
      <c r="D38" s="54"/>
      <c r="E38" s="101" t="s">
        <v>219</v>
      </c>
      <c r="F38" s="102">
        <v>3.11</v>
      </c>
      <c r="G38" s="102">
        <v>8.1199999999999992</v>
      </c>
      <c r="H38" s="102">
        <v>1.67</v>
      </c>
      <c r="I38" s="102">
        <v>0.37</v>
      </c>
      <c r="J38" s="102">
        <v>11.6</v>
      </c>
      <c r="K38" s="102">
        <v>5.15</v>
      </c>
      <c r="L38" s="103" t="s">
        <v>150</v>
      </c>
      <c r="N38" s="98"/>
      <c r="O38" s="54"/>
      <c r="P38" s="54"/>
      <c r="Q38" s="54"/>
      <c r="R38" s="101"/>
      <c r="S38" s="102"/>
      <c r="T38" s="102"/>
      <c r="U38" s="102"/>
      <c r="V38" s="102"/>
      <c r="W38" s="102"/>
      <c r="X38" s="102"/>
    </row>
    <row r="39" spans="1:24">
      <c r="A39" s="103" t="s">
        <v>220</v>
      </c>
      <c r="B39" s="54"/>
      <c r="C39" s="54" t="s">
        <v>148</v>
      </c>
      <c r="D39" s="54"/>
      <c r="E39" s="101" t="s">
        <v>221</v>
      </c>
      <c r="F39" s="102">
        <v>2.91</v>
      </c>
      <c r="G39" s="102">
        <v>9.18</v>
      </c>
      <c r="H39" s="102">
        <v>1.6</v>
      </c>
      <c r="I39" s="102">
        <v>0.32</v>
      </c>
      <c r="J39" s="102">
        <v>12.41</v>
      </c>
      <c r="K39" s="102">
        <v>4.83</v>
      </c>
      <c r="L39" s="103" t="s">
        <v>150</v>
      </c>
      <c r="N39" s="98"/>
      <c r="O39" s="54"/>
      <c r="P39" s="54"/>
      <c r="Q39" s="54"/>
      <c r="R39" s="101"/>
      <c r="S39" s="102"/>
      <c r="T39" s="102"/>
      <c r="U39" s="102"/>
      <c r="V39" s="102"/>
      <c r="W39" s="102"/>
      <c r="X39" s="102"/>
    </row>
    <row r="40" spans="1:24">
      <c r="A40" s="103" t="s">
        <v>222</v>
      </c>
      <c r="B40" s="54"/>
      <c r="C40" s="54" t="s">
        <v>148</v>
      </c>
      <c r="D40" s="54"/>
      <c r="E40" s="101" t="s">
        <v>223</v>
      </c>
      <c r="F40" s="102">
        <v>2.67</v>
      </c>
      <c r="G40" s="102">
        <v>31.47</v>
      </c>
      <c r="H40" s="102">
        <v>1.49</v>
      </c>
      <c r="I40" s="102">
        <v>0.31</v>
      </c>
      <c r="J40" s="102">
        <v>34.450000000000003</v>
      </c>
      <c r="K40" s="102">
        <v>4.47</v>
      </c>
      <c r="L40" s="103" t="s">
        <v>150</v>
      </c>
      <c r="N40" s="98"/>
      <c r="O40" s="54"/>
      <c r="P40" s="54"/>
      <c r="Q40" s="54"/>
      <c r="R40" s="101"/>
      <c r="S40" s="102"/>
      <c r="T40" s="102"/>
      <c r="U40" s="102"/>
      <c r="V40" s="102"/>
      <c r="W40" s="102"/>
      <c r="X40" s="102"/>
    </row>
    <row r="41" spans="1:24">
      <c r="A41" s="103" t="s">
        <v>224</v>
      </c>
      <c r="B41" s="54"/>
      <c r="C41" s="54" t="s">
        <v>148</v>
      </c>
      <c r="D41" s="54"/>
      <c r="E41" s="101" t="s">
        <v>225</v>
      </c>
      <c r="F41" s="102">
        <v>2.97</v>
      </c>
      <c r="G41" s="102">
        <v>10.44</v>
      </c>
      <c r="H41" s="102">
        <v>1.58</v>
      </c>
      <c r="I41" s="102">
        <v>0.43</v>
      </c>
      <c r="J41" s="102">
        <v>13.84</v>
      </c>
      <c r="K41" s="102">
        <v>4.9800000000000004</v>
      </c>
      <c r="L41" s="103" t="s">
        <v>150</v>
      </c>
      <c r="N41" s="98"/>
      <c r="O41" s="54"/>
      <c r="P41" s="54"/>
      <c r="Q41" s="54"/>
      <c r="R41" s="101"/>
      <c r="S41" s="102"/>
      <c r="T41" s="102"/>
      <c r="U41" s="102"/>
      <c r="V41" s="102"/>
      <c r="W41" s="102"/>
      <c r="X41" s="102"/>
    </row>
    <row r="42" spans="1:24">
      <c r="A42" s="103" t="s">
        <v>226</v>
      </c>
      <c r="B42" s="54"/>
      <c r="C42" s="54" t="s">
        <v>148</v>
      </c>
      <c r="D42" s="54"/>
      <c r="E42" s="101" t="s">
        <v>227</v>
      </c>
      <c r="F42" s="102">
        <v>3.47</v>
      </c>
      <c r="G42" s="102">
        <v>11.28</v>
      </c>
      <c r="H42" s="102">
        <v>1.84</v>
      </c>
      <c r="I42" s="102">
        <v>0.39</v>
      </c>
      <c r="J42" s="102">
        <v>15.14</v>
      </c>
      <c r="K42" s="102">
        <v>5.7</v>
      </c>
      <c r="L42" s="103" t="s">
        <v>150</v>
      </c>
      <c r="N42" s="98"/>
      <c r="O42" s="54"/>
      <c r="P42" s="54"/>
      <c r="Q42" s="54"/>
      <c r="R42" s="101"/>
      <c r="S42" s="102"/>
      <c r="T42" s="102"/>
      <c r="U42" s="102"/>
      <c r="V42" s="102"/>
      <c r="W42" s="102"/>
      <c r="X42" s="102"/>
    </row>
    <row r="43" spans="1:24">
      <c r="A43" s="103" t="s">
        <v>228</v>
      </c>
      <c r="B43" s="54"/>
      <c r="C43" s="54" t="s">
        <v>148</v>
      </c>
      <c r="D43" s="54"/>
      <c r="E43" s="101" t="s">
        <v>229</v>
      </c>
      <c r="F43" s="102">
        <v>2.96</v>
      </c>
      <c r="G43" s="102">
        <v>6.86</v>
      </c>
      <c r="H43" s="102">
        <v>1.6</v>
      </c>
      <c r="I43" s="102">
        <v>0.34</v>
      </c>
      <c r="J43" s="102">
        <v>10.16</v>
      </c>
      <c r="K43" s="102">
        <v>4.9000000000000004</v>
      </c>
      <c r="L43" s="103" t="s">
        <v>150</v>
      </c>
      <c r="N43" s="98"/>
      <c r="O43" s="54"/>
      <c r="P43" s="54"/>
      <c r="Q43" s="54"/>
      <c r="R43" s="101"/>
      <c r="S43" s="102"/>
      <c r="T43" s="102"/>
      <c r="U43" s="102"/>
      <c r="V43" s="102"/>
      <c r="W43" s="102"/>
      <c r="X43" s="102"/>
    </row>
    <row r="44" spans="1:24">
      <c r="A44" s="103" t="s">
        <v>230</v>
      </c>
      <c r="B44" s="54"/>
      <c r="C44" s="54" t="s">
        <v>148</v>
      </c>
      <c r="D44" s="54"/>
      <c r="E44" s="101" t="s">
        <v>231</v>
      </c>
      <c r="F44" s="102">
        <v>4.7300000000000004</v>
      </c>
      <c r="G44" s="102" t="s">
        <v>85</v>
      </c>
      <c r="H44" s="102">
        <v>2.41</v>
      </c>
      <c r="I44" s="102">
        <v>0.49</v>
      </c>
      <c r="J44" s="102" t="s">
        <v>85</v>
      </c>
      <c r="K44" s="102">
        <v>7.63</v>
      </c>
      <c r="L44" s="103" t="s">
        <v>150</v>
      </c>
      <c r="N44" s="98"/>
      <c r="O44" s="54"/>
      <c r="P44" s="54"/>
      <c r="Q44" s="54"/>
      <c r="R44" s="101"/>
      <c r="S44" s="102"/>
      <c r="T44" s="102"/>
      <c r="U44" s="102"/>
      <c r="V44" s="102"/>
      <c r="W44" s="102"/>
      <c r="X44" s="102"/>
    </row>
    <row r="45" spans="1:24">
      <c r="A45" s="103" t="s">
        <v>232</v>
      </c>
      <c r="B45" s="54"/>
      <c r="C45" s="54" t="s">
        <v>148</v>
      </c>
      <c r="D45" s="54"/>
      <c r="E45" s="101" t="s">
        <v>233</v>
      </c>
      <c r="F45" s="102">
        <v>4.87</v>
      </c>
      <c r="G45" s="102" t="s">
        <v>85</v>
      </c>
      <c r="H45" s="102">
        <v>2.46</v>
      </c>
      <c r="I45" s="102">
        <v>0.52</v>
      </c>
      <c r="J45" s="102" t="s">
        <v>85</v>
      </c>
      <c r="K45" s="102">
        <v>7.85</v>
      </c>
      <c r="L45" s="103" t="s">
        <v>150</v>
      </c>
      <c r="N45" s="98"/>
      <c r="O45" s="54"/>
      <c r="P45" s="54"/>
      <c r="Q45" s="54"/>
      <c r="R45" s="101"/>
      <c r="S45" s="102"/>
      <c r="T45" s="102"/>
      <c r="U45" s="102"/>
      <c r="V45" s="102"/>
      <c r="W45" s="102"/>
      <c r="X45" s="102"/>
    </row>
    <row r="46" spans="1:24">
      <c r="A46" s="103" t="s">
        <v>234</v>
      </c>
      <c r="B46" s="54"/>
      <c r="C46" s="54" t="s">
        <v>148</v>
      </c>
      <c r="D46" s="54"/>
      <c r="E46" s="101" t="s">
        <v>235</v>
      </c>
      <c r="F46" s="102">
        <v>3.56</v>
      </c>
      <c r="G46" s="102">
        <v>16.12</v>
      </c>
      <c r="H46" s="102">
        <v>1.88</v>
      </c>
      <c r="I46" s="102">
        <v>0.39</v>
      </c>
      <c r="J46" s="102">
        <v>20.07</v>
      </c>
      <c r="K46" s="102">
        <v>5.83</v>
      </c>
      <c r="L46" s="103" t="s">
        <v>150</v>
      </c>
      <c r="N46" s="98"/>
      <c r="O46" s="54"/>
      <c r="P46" s="54"/>
      <c r="Q46" s="54"/>
      <c r="R46" s="101"/>
      <c r="S46" s="102"/>
      <c r="T46" s="102"/>
      <c r="U46" s="102"/>
      <c r="V46" s="102"/>
      <c r="W46" s="102"/>
      <c r="X46" s="102"/>
    </row>
    <row r="47" spans="1:24">
      <c r="A47" s="103" t="s">
        <v>236</v>
      </c>
      <c r="B47" s="54"/>
      <c r="C47" s="54" t="s">
        <v>148</v>
      </c>
      <c r="D47" s="54"/>
      <c r="E47" s="101" t="s">
        <v>237</v>
      </c>
      <c r="F47" s="102">
        <v>4.1500000000000004</v>
      </c>
      <c r="G47" s="102" t="s">
        <v>85</v>
      </c>
      <c r="H47" s="102">
        <v>2.11</v>
      </c>
      <c r="I47" s="102">
        <v>0.49</v>
      </c>
      <c r="J47" s="102" t="s">
        <v>85</v>
      </c>
      <c r="K47" s="102">
        <v>6.75</v>
      </c>
      <c r="L47" s="103" t="s">
        <v>150</v>
      </c>
      <c r="N47" s="98"/>
      <c r="O47" s="54"/>
      <c r="P47" s="54"/>
      <c r="Q47" s="54"/>
      <c r="R47" s="101"/>
      <c r="S47" s="102"/>
      <c r="T47" s="102"/>
      <c r="U47" s="102"/>
      <c r="V47" s="102"/>
      <c r="W47" s="102"/>
      <c r="X47" s="102"/>
    </row>
    <row r="48" spans="1:24">
      <c r="A48" s="103" t="s">
        <v>238</v>
      </c>
      <c r="B48" s="54"/>
      <c r="C48" s="54" t="s">
        <v>148</v>
      </c>
      <c r="D48" s="54"/>
      <c r="E48" s="101" t="s">
        <v>239</v>
      </c>
      <c r="F48" s="102">
        <v>4.04</v>
      </c>
      <c r="G48" s="102" t="s">
        <v>85</v>
      </c>
      <c r="H48" s="102">
        <v>2.1</v>
      </c>
      <c r="I48" s="102">
        <v>0.43</v>
      </c>
      <c r="J48" s="102" t="s">
        <v>85</v>
      </c>
      <c r="K48" s="102">
        <v>6.57</v>
      </c>
      <c r="L48" s="103" t="s">
        <v>150</v>
      </c>
      <c r="N48" s="98"/>
      <c r="O48" s="54"/>
      <c r="P48" s="54"/>
      <c r="Q48" s="54"/>
      <c r="R48" s="101"/>
      <c r="S48" s="102"/>
      <c r="T48" s="102"/>
      <c r="U48" s="102"/>
      <c r="V48" s="102"/>
      <c r="W48" s="102"/>
      <c r="X48" s="102"/>
    </row>
    <row r="49" spans="1:25">
      <c r="A49" s="103" t="s">
        <v>240</v>
      </c>
      <c r="B49" s="54"/>
      <c r="C49" s="54" t="s">
        <v>148</v>
      </c>
      <c r="D49" s="54"/>
      <c r="E49" s="101" t="s">
        <v>241</v>
      </c>
      <c r="F49" s="102">
        <v>3.92</v>
      </c>
      <c r="G49" s="102" t="s">
        <v>85</v>
      </c>
      <c r="H49" s="102">
        <v>1.93</v>
      </c>
      <c r="I49" s="102">
        <v>0.48</v>
      </c>
      <c r="J49" s="102" t="s">
        <v>85</v>
      </c>
      <c r="K49" s="102">
        <v>6.33</v>
      </c>
      <c r="L49" s="103" t="s">
        <v>150</v>
      </c>
      <c r="N49" s="98"/>
      <c r="O49" s="54"/>
      <c r="P49" s="54"/>
      <c r="Q49" s="54"/>
      <c r="R49" s="101"/>
      <c r="S49" s="102"/>
      <c r="T49" s="102"/>
      <c r="U49" s="102"/>
      <c r="V49" s="102"/>
      <c r="W49" s="102"/>
      <c r="X49" s="102"/>
    </row>
    <row r="50" spans="1:25">
      <c r="A50" s="103" t="s">
        <v>242</v>
      </c>
      <c r="B50" s="54"/>
      <c r="C50" s="54" t="s">
        <v>148</v>
      </c>
      <c r="D50" s="54"/>
      <c r="E50" s="101" t="s">
        <v>243</v>
      </c>
      <c r="F50" s="102">
        <v>4.01</v>
      </c>
      <c r="G50" s="102">
        <v>18.21</v>
      </c>
      <c r="H50" s="102">
        <v>2.08</v>
      </c>
      <c r="I50" s="102">
        <v>0.44</v>
      </c>
      <c r="J50" s="102">
        <v>22.66</v>
      </c>
      <c r="K50" s="102">
        <v>6.53</v>
      </c>
      <c r="L50" s="103" t="s">
        <v>150</v>
      </c>
      <c r="N50" s="98"/>
      <c r="O50" s="54"/>
      <c r="P50" s="54"/>
      <c r="Q50" s="54"/>
      <c r="R50" s="101"/>
      <c r="S50" s="102"/>
      <c r="T50" s="102"/>
      <c r="U50" s="102"/>
      <c r="V50" s="102"/>
      <c r="W50" s="102"/>
      <c r="X50" s="102"/>
    </row>
    <row r="51" spans="1:25">
      <c r="A51" s="103" t="s">
        <v>244</v>
      </c>
      <c r="B51" s="54"/>
      <c r="C51" s="54" t="s">
        <v>148</v>
      </c>
      <c r="D51" s="54"/>
      <c r="E51" s="101" t="s">
        <v>245</v>
      </c>
      <c r="F51" s="102">
        <v>5.85</v>
      </c>
      <c r="G51" s="102" t="s">
        <v>85</v>
      </c>
      <c r="H51" s="102">
        <v>2.9</v>
      </c>
      <c r="I51" s="102">
        <v>0.63</v>
      </c>
      <c r="J51" s="102" t="s">
        <v>85</v>
      </c>
      <c r="K51" s="102">
        <v>9.3800000000000008</v>
      </c>
      <c r="L51" s="103" t="s">
        <v>150</v>
      </c>
      <c r="N51" s="98"/>
      <c r="O51" s="54"/>
      <c r="P51" s="54"/>
      <c r="Q51" s="54"/>
      <c r="R51" s="101"/>
      <c r="S51" s="102"/>
      <c r="T51" s="102"/>
      <c r="U51" s="102"/>
      <c r="V51" s="102"/>
      <c r="W51" s="102"/>
      <c r="X51" s="102"/>
    </row>
    <row r="52" spans="1:25">
      <c r="A52" s="103" t="s">
        <v>246</v>
      </c>
      <c r="B52" s="54"/>
      <c r="C52" s="54" t="s">
        <v>148</v>
      </c>
      <c r="D52" s="54"/>
      <c r="E52" s="101" t="s">
        <v>247</v>
      </c>
      <c r="F52" s="102">
        <v>6.15</v>
      </c>
      <c r="G52" s="102" t="s">
        <v>85</v>
      </c>
      <c r="H52" s="102">
        <v>3.04</v>
      </c>
      <c r="I52" s="102">
        <v>0.65</v>
      </c>
      <c r="J52" s="102" t="s">
        <v>85</v>
      </c>
      <c r="K52" s="102">
        <v>9.84</v>
      </c>
      <c r="L52" s="103" t="s">
        <v>150</v>
      </c>
      <c r="N52" s="98"/>
      <c r="O52" s="54"/>
      <c r="P52" s="54"/>
      <c r="Q52" s="54"/>
      <c r="R52" s="101"/>
      <c r="S52" s="102"/>
      <c r="T52" s="102"/>
      <c r="U52" s="102"/>
      <c r="V52" s="102"/>
      <c r="W52" s="102"/>
      <c r="X52" s="102"/>
    </row>
    <row r="53" spans="1:25">
      <c r="A53" s="103" t="s">
        <v>248</v>
      </c>
      <c r="B53" s="54"/>
      <c r="C53" s="54" t="s">
        <v>148</v>
      </c>
      <c r="D53" s="54"/>
      <c r="E53" s="101" t="s">
        <v>247</v>
      </c>
      <c r="F53" s="102">
        <v>6.5</v>
      </c>
      <c r="G53" s="102" t="s">
        <v>85</v>
      </c>
      <c r="H53" s="102">
        <v>3.19</v>
      </c>
      <c r="I53" s="102">
        <v>0.7</v>
      </c>
      <c r="J53" s="102" t="s">
        <v>85</v>
      </c>
      <c r="K53" s="102">
        <v>10.39</v>
      </c>
      <c r="L53" s="103" t="s">
        <v>150</v>
      </c>
      <c r="N53" s="98"/>
      <c r="O53" s="54"/>
      <c r="P53" s="54"/>
      <c r="Q53" s="54"/>
      <c r="R53" s="101"/>
      <c r="S53" s="102"/>
      <c r="T53" s="102"/>
      <c r="U53" s="102"/>
      <c r="V53" s="102"/>
      <c r="W53" s="102"/>
      <c r="X53" s="102"/>
    </row>
    <row r="54" spans="1:25">
      <c r="A54" s="103" t="s">
        <v>249</v>
      </c>
      <c r="B54" s="54"/>
      <c r="C54" s="54" t="s">
        <v>148</v>
      </c>
      <c r="D54" s="54"/>
      <c r="E54" s="101" t="s">
        <v>250</v>
      </c>
      <c r="F54" s="102">
        <v>6.5</v>
      </c>
      <c r="G54" s="102" t="s">
        <v>85</v>
      </c>
      <c r="H54" s="102">
        <v>3.15</v>
      </c>
      <c r="I54" s="102">
        <v>0.74</v>
      </c>
      <c r="J54" s="102" t="s">
        <v>85</v>
      </c>
      <c r="K54" s="102">
        <v>10.39</v>
      </c>
      <c r="L54" s="103" t="s">
        <v>150</v>
      </c>
      <c r="N54" s="98"/>
      <c r="O54" s="54"/>
      <c r="P54" s="54"/>
      <c r="Q54" s="54"/>
      <c r="R54" s="101"/>
      <c r="S54" s="102"/>
      <c r="T54" s="102"/>
      <c r="U54" s="102"/>
      <c r="V54" s="102"/>
      <c r="W54" s="102"/>
      <c r="X54" s="102"/>
    </row>
    <row r="55" spans="1:25">
      <c r="A55" s="103" t="s">
        <v>251</v>
      </c>
      <c r="B55" s="54"/>
      <c r="C55" s="54" t="s">
        <v>148</v>
      </c>
      <c r="D55" s="54"/>
      <c r="E55" s="101" t="s">
        <v>252</v>
      </c>
      <c r="F55" s="102">
        <v>6.63</v>
      </c>
      <c r="G55" s="102" t="s">
        <v>85</v>
      </c>
      <c r="H55" s="102">
        <v>3.25</v>
      </c>
      <c r="I55" s="102">
        <v>0.71</v>
      </c>
      <c r="J55" s="102" t="s">
        <v>85</v>
      </c>
      <c r="K55" s="102">
        <v>10.59</v>
      </c>
      <c r="L55" s="103" t="s">
        <v>150</v>
      </c>
      <c r="N55" s="98"/>
      <c r="O55" s="54"/>
      <c r="P55" s="54"/>
      <c r="Q55" s="54"/>
      <c r="R55" s="101"/>
      <c r="S55" s="102"/>
      <c r="T55" s="102"/>
      <c r="U55" s="102"/>
      <c r="V55" s="102"/>
      <c r="W55" s="102"/>
      <c r="X55" s="102"/>
    </row>
    <row r="56" spans="1:25">
      <c r="A56" s="103" t="s">
        <v>253</v>
      </c>
      <c r="B56" s="54"/>
      <c r="C56" s="54" t="s">
        <v>148</v>
      </c>
      <c r="D56" s="54"/>
      <c r="E56" s="101" t="s">
        <v>254</v>
      </c>
      <c r="F56" s="102">
        <v>7.93</v>
      </c>
      <c r="G56" s="102" t="s">
        <v>85</v>
      </c>
      <c r="H56" s="102">
        <v>3.83</v>
      </c>
      <c r="I56" s="102">
        <v>0.85</v>
      </c>
      <c r="J56" s="102" t="s">
        <v>85</v>
      </c>
      <c r="K56" s="102">
        <v>12.61</v>
      </c>
      <c r="L56" s="103" t="s">
        <v>150</v>
      </c>
      <c r="N56" s="98"/>
      <c r="O56" s="54"/>
      <c r="P56" s="54"/>
      <c r="Q56" s="54"/>
      <c r="R56" s="101"/>
      <c r="S56" s="102"/>
      <c r="T56" s="102"/>
      <c r="U56" s="102"/>
      <c r="V56" s="102"/>
      <c r="W56" s="102"/>
      <c r="X56" s="102"/>
    </row>
    <row r="57" spans="1:25">
      <c r="A57" s="103" t="s">
        <v>255</v>
      </c>
      <c r="B57" s="54"/>
      <c r="C57" s="54" t="s">
        <v>148</v>
      </c>
      <c r="D57" s="54"/>
      <c r="E57" s="101" t="s">
        <v>256</v>
      </c>
      <c r="F57" s="102">
        <v>2.2400000000000002</v>
      </c>
      <c r="G57" s="102" t="s">
        <v>85</v>
      </c>
      <c r="H57" s="102">
        <v>1</v>
      </c>
      <c r="I57" s="102">
        <v>0.25</v>
      </c>
      <c r="J57" s="102" t="s">
        <v>85</v>
      </c>
      <c r="K57" s="102">
        <v>3.49</v>
      </c>
      <c r="L57" s="103" t="s">
        <v>257</v>
      </c>
      <c r="N57" s="98"/>
      <c r="O57" s="54"/>
      <c r="P57" s="54"/>
      <c r="Q57" s="54"/>
      <c r="R57" s="101"/>
      <c r="S57" s="102"/>
      <c r="T57" s="102"/>
      <c r="U57" s="102"/>
      <c r="V57" s="102"/>
      <c r="W57" s="102"/>
      <c r="X57" s="102"/>
    </row>
    <row r="58" spans="1:25">
      <c r="A58" s="103" t="s">
        <v>258</v>
      </c>
      <c r="B58" s="54"/>
      <c r="C58" s="54" t="s">
        <v>148</v>
      </c>
      <c r="D58" s="54"/>
      <c r="E58" s="101" t="s">
        <v>259</v>
      </c>
      <c r="F58" s="102">
        <v>8.48</v>
      </c>
      <c r="G58" s="102" t="s">
        <v>85</v>
      </c>
      <c r="H58" s="102">
        <v>4.07</v>
      </c>
      <c r="I58" s="102">
        <v>0.92</v>
      </c>
      <c r="J58" s="102" t="s">
        <v>85</v>
      </c>
      <c r="K58" s="102">
        <v>13.47</v>
      </c>
      <c r="L58" s="103" t="s">
        <v>150</v>
      </c>
      <c r="N58" s="98"/>
      <c r="O58" s="54"/>
      <c r="P58" s="54"/>
      <c r="Q58" s="54"/>
      <c r="R58" s="101"/>
      <c r="S58" s="102"/>
      <c r="T58" s="102"/>
      <c r="U58" s="102"/>
      <c r="V58" s="102"/>
      <c r="W58" s="102"/>
      <c r="X58" s="102"/>
    </row>
    <row r="59" spans="1:25">
      <c r="A59" s="103" t="s">
        <v>260</v>
      </c>
      <c r="B59" s="54"/>
      <c r="C59" s="54" t="s">
        <v>148</v>
      </c>
      <c r="D59" s="54"/>
      <c r="E59" s="101" t="s">
        <v>261</v>
      </c>
      <c r="F59" s="102">
        <v>6.86</v>
      </c>
      <c r="G59" s="102" t="s">
        <v>85</v>
      </c>
      <c r="H59" s="102">
        <v>3.35</v>
      </c>
      <c r="I59" s="102">
        <v>0.74</v>
      </c>
      <c r="J59" s="102" t="s">
        <v>85</v>
      </c>
      <c r="K59" s="102">
        <v>10.95</v>
      </c>
      <c r="L59" s="103" t="s">
        <v>150</v>
      </c>
      <c r="N59" s="98"/>
      <c r="O59" s="54"/>
      <c r="P59" s="54"/>
      <c r="Q59" s="54"/>
      <c r="R59" s="101"/>
      <c r="S59" s="102"/>
      <c r="T59" s="102"/>
      <c r="U59" s="102"/>
      <c r="V59" s="102"/>
      <c r="W59" s="102"/>
      <c r="X59" s="102"/>
    </row>
    <row r="60" spans="1:25">
      <c r="A60" s="103" t="s">
        <v>262</v>
      </c>
      <c r="B60" s="54"/>
      <c r="C60" s="54" t="s">
        <v>148</v>
      </c>
      <c r="D60" s="54"/>
      <c r="E60" s="101" t="s">
        <v>263</v>
      </c>
      <c r="F60" s="102">
        <v>8.84</v>
      </c>
      <c r="G60" s="102" t="s">
        <v>85</v>
      </c>
      <c r="H60" s="102">
        <v>4.24</v>
      </c>
      <c r="I60" s="102">
        <v>0.94</v>
      </c>
      <c r="J60" s="102" t="s">
        <v>85</v>
      </c>
      <c r="K60" s="102">
        <v>14.02</v>
      </c>
      <c r="L60" s="103" t="s">
        <v>150</v>
      </c>
      <c r="N60" s="98"/>
      <c r="O60" s="54"/>
      <c r="P60" s="54"/>
      <c r="Q60" s="54"/>
      <c r="R60" s="101"/>
      <c r="S60" s="102"/>
      <c r="T60" s="102"/>
      <c r="U60" s="102"/>
      <c r="V60" s="102"/>
      <c r="W60" s="102"/>
      <c r="X60" s="102"/>
    </row>
    <row r="61" spans="1:25">
      <c r="A61" s="103" t="s">
        <v>264</v>
      </c>
      <c r="B61" s="54"/>
      <c r="C61" s="54" t="s">
        <v>148</v>
      </c>
      <c r="D61" s="54"/>
      <c r="E61" s="101" t="s">
        <v>265</v>
      </c>
      <c r="F61" s="102">
        <v>6.9</v>
      </c>
      <c r="G61" s="102" t="s">
        <v>85</v>
      </c>
      <c r="H61" s="102">
        <v>3.37</v>
      </c>
      <c r="I61" s="102">
        <v>0.74</v>
      </c>
      <c r="J61" s="102" t="s">
        <v>85</v>
      </c>
      <c r="K61" s="102">
        <v>11.01</v>
      </c>
      <c r="L61" s="103" t="s">
        <v>150</v>
      </c>
      <c r="N61" s="98"/>
      <c r="O61" s="54"/>
      <c r="P61" s="54"/>
      <c r="Q61" s="54"/>
      <c r="R61" s="101"/>
      <c r="S61" s="102"/>
      <c r="T61" s="102"/>
      <c r="U61" s="102"/>
      <c r="V61" s="102"/>
      <c r="W61" s="102"/>
      <c r="X61" s="102"/>
    </row>
    <row r="62" spans="1:25">
      <c r="A62" s="103" t="s">
        <v>266</v>
      </c>
      <c r="B62" s="54"/>
      <c r="C62" s="54" t="s">
        <v>148</v>
      </c>
      <c r="D62" s="54"/>
      <c r="E62" s="101" t="s">
        <v>267</v>
      </c>
      <c r="F62" s="102">
        <v>7.92</v>
      </c>
      <c r="G62" s="102" t="s">
        <v>85</v>
      </c>
      <c r="H62" s="102">
        <v>3.81</v>
      </c>
      <c r="I62" s="102">
        <v>0.85</v>
      </c>
      <c r="J62" s="102" t="s">
        <v>85</v>
      </c>
      <c r="K62" s="102">
        <v>12.58</v>
      </c>
      <c r="L62" s="103" t="s">
        <v>150</v>
      </c>
      <c r="N62" s="98"/>
      <c r="O62" s="54"/>
      <c r="P62" s="54"/>
      <c r="Q62" s="54"/>
      <c r="R62" s="101"/>
      <c r="S62" s="102"/>
      <c r="T62" s="102"/>
      <c r="U62" s="102"/>
      <c r="V62" s="102"/>
      <c r="W62" s="102"/>
      <c r="X62" s="102"/>
    </row>
    <row r="63" spans="1:25">
      <c r="A63" s="104" t="s">
        <v>268</v>
      </c>
      <c r="B63" s="101"/>
      <c r="C63" s="54"/>
      <c r="D63" s="54"/>
      <c r="E63" s="105" t="s">
        <v>497</v>
      </c>
      <c r="F63" s="102" t="s">
        <v>85</v>
      </c>
      <c r="G63" s="102" t="s">
        <v>85</v>
      </c>
      <c r="H63" s="102" t="s">
        <v>85</v>
      </c>
      <c r="I63" s="102" t="s">
        <v>85</v>
      </c>
      <c r="J63" s="102" t="s">
        <v>85</v>
      </c>
      <c r="K63" s="102" t="s">
        <v>85</v>
      </c>
      <c r="L63" s="106" t="s">
        <v>269</v>
      </c>
      <c r="N63" s="54"/>
      <c r="O63" s="54"/>
      <c r="P63" s="54"/>
      <c r="Q63" s="54"/>
      <c r="R63" s="101"/>
      <c r="S63" s="102"/>
      <c r="T63" s="102"/>
      <c r="U63" s="102"/>
      <c r="V63" s="102"/>
      <c r="W63" s="102"/>
      <c r="X63" s="102"/>
    </row>
    <row r="64" spans="1:25">
      <c r="A64" s="103" t="s">
        <v>270</v>
      </c>
      <c r="B64" s="54"/>
      <c r="C64" s="54" t="s">
        <v>148</v>
      </c>
      <c r="D64" s="54"/>
      <c r="E64" s="101" t="s">
        <v>271</v>
      </c>
      <c r="F64" s="102">
        <v>2.4900000000000002</v>
      </c>
      <c r="G64" s="102" t="s">
        <v>85</v>
      </c>
      <c r="H64" s="102">
        <v>1.42</v>
      </c>
      <c r="I64" s="102">
        <v>0.26</v>
      </c>
      <c r="J64" s="102" t="s">
        <v>85</v>
      </c>
      <c r="K64" s="102">
        <v>4.17</v>
      </c>
      <c r="L64" s="103" t="s">
        <v>150</v>
      </c>
      <c r="N64" s="98"/>
      <c r="O64" s="54"/>
      <c r="P64" s="54"/>
      <c r="Q64" s="54"/>
      <c r="R64" s="101"/>
      <c r="S64" s="102"/>
      <c r="T64" s="102"/>
      <c r="U64" s="102"/>
      <c r="V64" s="102"/>
      <c r="W64" s="102"/>
      <c r="X64" s="102"/>
      <c r="Y64" s="103"/>
    </row>
    <row r="65" spans="1:25">
      <c r="A65" s="103" t="s">
        <v>272</v>
      </c>
      <c r="B65" s="54"/>
      <c r="C65" s="54" t="s">
        <v>148</v>
      </c>
      <c r="D65" s="54"/>
      <c r="E65" s="101" t="s">
        <v>273</v>
      </c>
      <c r="F65" s="102">
        <v>2.77</v>
      </c>
      <c r="G65" s="102" t="s">
        <v>85</v>
      </c>
      <c r="H65" s="102">
        <v>1.55</v>
      </c>
      <c r="I65" s="102">
        <v>0.3</v>
      </c>
      <c r="J65" s="102" t="s">
        <v>85</v>
      </c>
      <c r="K65" s="102">
        <v>4.62</v>
      </c>
      <c r="L65" s="103" t="s">
        <v>150</v>
      </c>
      <c r="N65" s="98"/>
      <c r="O65" s="54"/>
      <c r="P65" s="54"/>
      <c r="Q65" s="54"/>
      <c r="R65" s="101"/>
      <c r="S65" s="102"/>
      <c r="T65" s="102"/>
      <c r="U65" s="102"/>
      <c r="V65" s="102"/>
      <c r="W65" s="102"/>
      <c r="X65" s="102"/>
      <c r="Y65" s="103"/>
    </row>
    <row r="66" spans="1:25">
      <c r="A66" s="103" t="s">
        <v>274</v>
      </c>
      <c r="B66" s="54"/>
      <c r="C66" s="54" t="s">
        <v>148</v>
      </c>
      <c r="D66" s="54"/>
      <c r="E66" s="101" t="s">
        <v>271</v>
      </c>
      <c r="F66" s="102">
        <v>3.39</v>
      </c>
      <c r="G66" s="102" t="s">
        <v>85</v>
      </c>
      <c r="H66" s="102">
        <v>1.8</v>
      </c>
      <c r="I66" s="102">
        <v>0.38</v>
      </c>
      <c r="J66" s="102" t="s">
        <v>85</v>
      </c>
      <c r="K66" s="102">
        <v>5.57</v>
      </c>
      <c r="L66" s="103" t="s">
        <v>150</v>
      </c>
      <c r="N66" s="98"/>
      <c r="O66" s="54"/>
      <c r="P66" s="54"/>
      <c r="Q66" s="54"/>
      <c r="R66" s="101"/>
      <c r="S66" s="102"/>
      <c r="T66" s="102"/>
      <c r="U66" s="102"/>
      <c r="V66" s="102"/>
      <c r="W66" s="102"/>
      <c r="X66" s="102"/>
      <c r="Y66" s="103"/>
    </row>
    <row r="67" spans="1:25">
      <c r="A67" s="103" t="s">
        <v>275</v>
      </c>
      <c r="B67" s="54"/>
      <c r="C67" s="54" t="s">
        <v>148</v>
      </c>
      <c r="D67" s="54"/>
      <c r="E67" s="101" t="s">
        <v>271</v>
      </c>
      <c r="F67" s="102">
        <v>3.63</v>
      </c>
      <c r="G67" s="102" t="s">
        <v>85</v>
      </c>
      <c r="H67" s="102">
        <v>1.92</v>
      </c>
      <c r="I67" s="102">
        <v>0.39</v>
      </c>
      <c r="J67" s="102" t="s">
        <v>85</v>
      </c>
      <c r="K67" s="102">
        <v>5.94</v>
      </c>
      <c r="L67" s="103" t="s">
        <v>150</v>
      </c>
      <c r="N67" s="98"/>
      <c r="O67" s="54"/>
      <c r="P67" s="54"/>
      <c r="Q67" s="54"/>
      <c r="R67" s="101"/>
      <c r="S67" s="102"/>
      <c r="T67" s="102"/>
      <c r="U67" s="102"/>
      <c r="V67" s="102"/>
      <c r="W67" s="102"/>
      <c r="X67" s="102"/>
      <c r="Y67" s="103"/>
    </row>
    <row r="68" spans="1:25">
      <c r="A68" s="103" t="s">
        <v>276</v>
      </c>
      <c r="B68" s="54"/>
      <c r="C68" s="54" t="s">
        <v>148</v>
      </c>
      <c r="D68" s="54"/>
      <c r="E68" s="101" t="s">
        <v>271</v>
      </c>
      <c r="F68" s="102">
        <v>3.21</v>
      </c>
      <c r="G68" s="102" t="s">
        <v>85</v>
      </c>
      <c r="H68" s="102">
        <v>1.74</v>
      </c>
      <c r="I68" s="102">
        <v>0.34</v>
      </c>
      <c r="J68" s="102" t="s">
        <v>85</v>
      </c>
      <c r="K68" s="102">
        <v>5.29</v>
      </c>
      <c r="L68" s="103" t="s">
        <v>150</v>
      </c>
      <c r="N68" s="98"/>
      <c r="O68" s="54"/>
      <c r="P68" s="54"/>
      <c r="Q68" s="54"/>
      <c r="R68" s="101"/>
      <c r="S68" s="102"/>
      <c r="T68" s="102"/>
      <c r="U68" s="102"/>
      <c r="V68" s="102"/>
      <c r="W68" s="102"/>
      <c r="X68" s="102"/>
      <c r="Y68" s="103"/>
    </row>
    <row r="69" spans="1:25">
      <c r="A69" s="103" t="s">
        <v>277</v>
      </c>
      <c r="B69" s="54"/>
      <c r="C69" s="54" t="s">
        <v>148</v>
      </c>
      <c r="D69" s="54"/>
      <c r="E69" s="101" t="s">
        <v>271</v>
      </c>
      <c r="F69" s="102">
        <v>4.3</v>
      </c>
      <c r="G69" s="102" t="s">
        <v>85</v>
      </c>
      <c r="H69" s="102">
        <v>2.2200000000000002</v>
      </c>
      <c r="I69" s="102">
        <v>0.45</v>
      </c>
      <c r="J69" s="102" t="s">
        <v>85</v>
      </c>
      <c r="K69" s="102">
        <v>6.97</v>
      </c>
      <c r="L69" s="103" t="s">
        <v>150</v>
      </c>
      <c r="N69" s="98"/>
      <c r="O69" s="54"/>
      <c r="P69" s="54"/>
      <c r="Q69" s="54"/>
      <c r="R69" s="101"/>
      <c r="S69" s="102"/>
      <c r="T69" s="102"/>
      <c r="U69" s="102"/>
      <c r="V69" s="102"/>
      <c r="W69" s="102"/>
      <c r="X69" s="102"/>
      <c r="Y69" s="103"/>
    </row>
    <row r="70" spans="1:25">
      <c r="A70" s="103" t="s">
        <v>278</v>
      </c>
      <c r="B70" s="54"/>
      <c r="C70" s="54" t="s">
        <v>148</v>
      </c>
      <c r="D70" s="54"/>
      <c r="E70" s="101" t="s">
        <v>271</v>
      </c>
      <c r="F70" s="102">
        <v>4.41</v>
      </c>
      <c r="G70" s="102" t="s">
        <v>85</v>
      </c>
      <c r="H70" s="102">
        <v>2.27</v>
      </c>
      <c r="I70" s="102">
        <v>0.46</v>
      </c>
      <c r="J70" s="102" t="s">
        <v>85</v>
      </c>
      <c r="K70" s="102">
        <v>7.14</v>
      </c>
      <c r="L70" s="103" t="s">
        <v>150</v>
      </c>
      <c r="N70" s="98"/>
      <c r="O70" s="54"/>
      <c r="P70" s="54"/>
      <c r="Q70" s="54"/>
      <c r="R70" s="101"/>
      <c r="S70" s="102"/>
      <c r="T70" s="102"/>
      <c r="U70" s="102"/>
      <c r="V70" s="102"/>
      <c r="W70" s="102"/>
      <c r="X70" s="102"/>
      <c r="Y70" s="103"/>
    </row>
    <row r="71" spans="1:25">
      <c r="A71" s="103" t="s">
        <v>279</v>
      </c>
      <c r="B71" s="54"/>
      <c r="C71" s="54" t="s">
        <v>148</v>
      </c>
      <c r="D71" s="54"/>
      <c r="E71" s="101" t="s">
        <v>280</v>
      </c>
      <c r="F71" s="102">
        <v>4.6900000000000004</v>
      </c>
      <c r="G71" s="102" t="s">
        <v>85</v>
      </c>
      <c r="H71" s="102">
        <v>2.5499999999999998</v>
      </c>
      <c r="I71" s="102">
        <v>0.49</v>
      </c>
      <c r="J71" s="102" t="s">
        <v>85</v>
      </c>
      <c r="K71" s="102">
        <v>7.73</v>
      </c>
      <c r="L71" s="103" t="s">
        <v>150</v>
      </c>
      <c r="N71" s="98"/>
      <c r="O71" s="54"/>
      <c r="P71" s="54"/>
      <c r="Q71" s="54"/>
      <c r="R71" s="101"/>
      <c r="S71" s="102"/>
      <c r="T71" s="102"/>
      <c r="U71" s="102"/>
      <c r="V71" s="102"/>
      <c r="W71" s="102"/>
      <c r="X71" s="102"/>
      <c r="Y71" s="103"/>
    </row>
    <row r="72" spans="1:25">
      <c r="A72" s="103" t="s">
        <v>281</v>
      </c>
      <c r="B72" s="54"/>
      <c r="C72" s="54" t="s">
        <v>148</v>
      </c>
      <c r="D72" s="54"/>
      <c r="E72" s="101" t="s">
        <v>271</v>
      </c>
      <c r="F72" s="102">
        <v>4.3</v>
      </c>
      <c r="G72" s="102" t="s">
        <v>85</v>
      </c>
      <c r="H72" s="102">
        <v>2.14</v>
      </c>
      <c r="I72" s="102">
        <v>0.52</v>
      </c>
      <c r="J72" s="102" t="s">
        <v>85</v>
      </c>
      <c r="K72" s="102">
        <v>6.96</v>
      </c>
      <c r="L72" s="103" t="s">
        <v>150</v>
      </c>
      <c r="N72" s="98"/>
      <c r="O72" s="54"/>
      <c r="P72" s="54"/>
      <c r="Q72" s="54"/>
      <c r="R72" s="101"/>
      <c r="S72" s="102"/>
      <c r="T72" s="102"/>
      <c r="U72" s="102"/>
      <c r="V72" s="102"/>
      <c r="W72" s="102"/>
      <c r="X72" s="102"/>
      <c r="Y72" s="103"/>
    </row>
    <row r="73" spans="1:25">
      <c r="A73" s="103" t="s">
        <v>282</v>
      </c>
      <c r="B73" s="54"/>
      <c r="C73" s="54" t="s">
        <v>148</v>
      </c>
      <c r="D73" s="54"/>
      <c r="E73" s="101" t="s">
        <v>271</v>
      </c>
      <c r="F73" s="102">
        <v>3.39</v>
      </c>
      <c r="G73" s="102" t="s">
        <v>85</v>
      </c>
      <c r="H73" s="102">
        <v>1.77</v>
      </c>
      <c r="I73" s="102">
        <v>0.43</v>
      </c>
      <c r="J73" s="102" t="s">
        <v>85</v>
      </c>
      <c r="K73" s="102">
        <v>5.59</v>
      </c>
      <c r="L73" s="103" t="s">
        <v>150</v>
      </c>
      <c r="N73" s="98"/>
      <c r="O73" s="54"/>
      <c r="P73" s="54"/>
      <c r="Q73" s="54"/>
      <c r="R73" s="101"/>
      <c r="S73" s="102"/>
      <c r="T73" s="102"/>
      <c r="U73" s="102"/>
      <c r="V73" s="102"/>
      <c r="W73" s="102"/>
      <c r="X73" s="102"/>
      <c r="Y73" s="103"/>
    </row>
    <row r="74" spans="1:25">
      <c r="A74" s="103" t="s">
        <v>283</v>
      </c>
      <c r="B74" s="54"/>
      <c r="C74" s="54" t="s">
        <v>148</v>
      </c>
      <c r="D74" s="54"/>
      <c r="E74" s="101" t="s">
        <v>271</v>
      </c>
      <c r="F74" s="102">
        <v>5.15</v>
      </c>
      <c r="G74" s="102" t="s">
        <v>85</v>
      </c>
      <c r="H74" s="102">
        <v>2.57</v>
      </c>
      <c r="I74" s="102">
        <v>0.53</v>
      </c>
      <c r="J74" s="102" t="s">
        <v>85</v>
      </c>
      <c r="K74" s="102">
        <v>8.25</v>
      </c>
      <c r="L74" s="103" t="s">
        <v>150</v>
      </c>
      <c r="N74" s="98"/>
      <c r="O74" s="54"/>
      <c r="P74" s="54"/>
      <c r="Q74" s="54"/>
      <c r="R74" s="101"/>
      <c r="S74" s="102"/>
      <c r="T74" s="102"/>
      <c r="U74" s="102"/>
      <c r="V74" s="102"/>
      <c r="W74" s="102"/>
      <c r="X74" s="102"/>
      <c r="Y74" s="103"/>
    </row>
    <row r="75" spans="1:25">
      <c r="A75" s="103" t="s">
        <v>284</v>
      </c>
      <c r="B75" s="54"/>
      <c r="C75" s="54" t="s">
        <v>148</v>
      </c>
      <c r="D75" s="54"/>
      <c r="E75" s="101" t="s">
        <v>273</v>
      </c>
      <c r="F75" s="102">
        <v>5.42</v>
      </c>
      <c r="G75" s="102" t="s">
        <v>85</v>
      </c>
      <c r="H75" s="102">
        <v>2.68</v>
      </c>
      <c r="I75" s="102">
        <v>0.59</v>
      </c>
      <c r="J75" s="102" t="s">
        <v>85</v>
      </c>
      <c r="K75" s="102">
        <v>8.69</v>
      </c>
      <c r="L75" s="103" t="s">
        <v>150</v>
      </c>
      <c r="N75" s="98"/>
      <c r="O75" s="54"/>
      <c r="P75" s="54"/>
      <c r="Q75" s="54"/>
      <c r="R75" s="101"/>
      <c r="S75" s="102"/>
      <c r="T75" s="102"/>
      <c r="U75" s="102"/>
      <c r="V75" s="102"/>
      <c r="W75" s="102"/>
      <c r="X75" s="102"/>
      <c r="Y75" s="103"/>
    </row>
    <row r="76" spans="1:25">
      <c r="A76" s="103" t="s">
        <v>285</v>
      </c>
      <c r="B76" s="54"/>
      <c r="C76" s="54" t="s">
        <v>148</v>
      </c>
      <c r="D76" s="54"/>
      <c r="E76" s="101" t="s">
        <v>271</v>
      </c>
      <c r="F76" s="102">
        <v>7.02</v>
      </c>
      <c r="G76" s="102" t="s">
        <v>85</v>
      </c>
      <c r="H76" s="102">
        <v>3.42</v>
      </c>
      <c r="I76" s="102">
        <v>0.74</v>
      </c>
      <c r="J76" s="102" t="s">
        <v>85</v>
      </c>
      <c r="K76" s="102">
        <v>11.18</v>
      </c>
      <c r="L76" s="103" t="s">
        <v>150</v>
      </c>
      <c r="N76" s="98"/>
      <c r="O76" s="54"/>
      <c r="P76" s="54"/>
      <c r="Q76" s="54"/>
      <c r="R76" s="101"/>
      <c r="S76" s="102"/>
      <c r="T76" s="102"/>
      <c r="U76" s="102"/>
      <c r="V76" s="102"/>
      <c r="W76" s="102"/>
      <c r="X76" s="102"/>
      <c r="Y76" s="103"/>
    </row>
    <row r="77" spans="1:25">
      <c r="A77" s="103" t="s">
        <v>286</v>
      </c>
      <c r="B77" s="54"/>
      <c r="C77" s="54" t="s">
        <v>148</v>
      </c>
      <c r="D77" s="54"/>
      <c r="E77" s="101" t="s">
        <v>287</v>
      </c>
      <c r="F77" s="102">
        <v>7.36</v>
      </c>
      <c r="G77" s="102" t="s">
        <v>85</v>
      </c>
      <c r="H77" s="102">
        <v>3.74</v>
      </c>
      <c r="I77" s="102">
        <v>0.78</v>
      </c>
      <c r="J77" s="102" t="s">
        <v>85</v>
      </c>
      <c r="K77" s="102">
        <v>11.88</v>
      </c>
      <c r="L77" s="103" t="s">
        <v>150</v>
      </c>
      <c r="N77" s="98"/>
      <c r="O77" s="54"/>
      <c r="P77" s="54"/>
      <c r="Q77" s="54"/>
      <c r="R77" s="101"/>
      <c r="S77" s="102"/>
      <c r="T77" s="102"/>
      <c r="U77" s="102"/>
      <c r="V77" s="102"/>
      <c r="W77" s="102"/>
      <c r="X77" s="102"/>
      <c r="Y77" s="103"/>
    </row>
    <row r="78" spans="1:25">
      <c r="A78" s="103" t="s">
        <v>288</v>
      </c>
      <c r="B78" s="54"/>
      <c r="C78" s="54" t="s">
        <v>148</v>
      </c>
      <c r="D78" s="54"/>
      <c r="E78" s="101" t="s">
        <v>289</v>
      </c>
      <c r="F78" s="102">
        <v>0.87</v>
      </c>
      <c r="G78" s="102">
        <v>4.95</v>
      </c>
      <c r="H78" s="102">
        <v>0.67</v>
      </c>
      <c r="I78" s="102">
        <v>0.1</v>
      </c>
      <c r="J78" s="102">
        <v>5.92</v>
      </c>
      <c r="K78" s="102">
        <v>1.64</v>
      </c>
      <c r="L78" s="103" t="s">
        <v>150</v>
      </c>
      <c r="N78" s="98"/>
      <c r="O78" s="54"/>
      <c r="P78" s="54"/>
      <c r="Q78" s="54"/>
      <c r="R78" s="101"/>
      <c r="S78" s="102"/>
      <c r="T78" s="102"/>
      <c r="U78" s="102"/>
      <c r="V78" s="102"/>
      <c r="W78" s="102"/>
      <c r="X78" s="102"/>
      <c r="Y78" s="103"/>
    </row>
    <row r="79" spans="1:25">
      <c r="A79" s="103" t="s">
        <v>290</v>
      </c>
      <c r="B79" s="54"/>
      <c r="C79" s="54" t="s">
        <v>148</v>
      </c>
      <c r="D79" s="54"/>
      <c r="E79" s="101" t="s">
        <v>289</v>
      </c>
      <c r="F79" s="102">
        <v>1.38</v>
      </c>
      <c r="G79" s="102">
        <v>29.46</v>
      </c>
      <c r="H79" s="102">
        <v>0.88</v>
      </c>
      <c r="I79" s="102">
        <v>0.17</v>
      </c>
      <c r="J79" s="102">
        <v>31.01</v>
      </c>
      <c r="K79" s="102">
        <v>2.4300000000000002</v>
      </c>
      <c r="L79" s="103" t="s">
        <v>150</v>
      </c>
      <c r="N79" s="98"/>
      <c r="O79" s="54"/>
      <c r="P79" s="54"/>
      <c r="Q79" s="54"/>
      <c r="R79" s="101"/>
      <c r="S79" s="102"/>
      <c r="T79" s="102"/>
      <c r="U79" s="102"/>
      <c r="V79" s="102"/>
      <c r="W79" s="102"/>
      <c r="X79" s="102"/>
      <c r="Y79" s="103"/>
    </row>
    <row r="80" spans="1:25">
      <c r="A80" s="103" t="s">
        <v>291</v>
      </c>
      <c r="B80" s="54"/>
      <c r="C80" s="54" t="s">
        <v>148</v>
      </c>
      <c r="D80" s="54"/>
      <c r="E80" s="101" t="s">
        <v>271</v>
      </c>
      <c r="F80" s="102">
        <v>1.17</v>
      </c>
      <c r="G80" s="102">
        <v>7.87</v>
      </c>
      <c r="H80" s="102">
        <v>0.83</v>
      </c>
      <c r="I80" s="102">
        <v>0.14000000000000001</v>
      </c>
      <c r="J80" s="102">
        <v>9.18</v>
      </c>
      <c r="K80" s="102">
        <v>2.14</v>
      </c>
      <c r="L80" s="103" t="s">
        <v>150</v>
      </c>
      <c r="N80" s="98"/>
      <c r="O80" s="54"/>
      <c r="P80" s="54"/>
      <c r="Q80" s="54"/>
      <c r="R80" s="101"/>
      <c r="S80" s="102"/>
      <c r="T80" s="102"/>
      <c r="U80" s="102"/>
      <c r="V80" s="102"/>
      <c r="W80" s="102"/>
      <c r="X80" s="102"/>
      <c r="Y80" s="103"/>
    </row>
    <row r="81" spans="1:25">
      <c r="A81" s="103" t="s">
        <v>292</v>
      </c>
      <c r="B81" s="54"/>
      <c r="C81" s="54" t="s">
        <v>148</v>
      </c>
      <c r="D81" s="54"/>
      <c r="E81" s="101" t="s">
        <v>271</v>
      </c>
      <c r="F81" s="102">
        <v>2.85</v>
      </c>
      <c r="G81" s="102" t="s">
        <v>85</v>
      </c>
      <c r="H81" s="102">
        <v>1.3</v>
      </c>
      <c r="I81" s="102">
        <v>0.34</v>
      </c>
      <c r="J81" s="102" t="s">
        <v>85</v>
      </c>
      <c r="K81" s="102">
        <v>4.49</v>
      </c>
      <c r="L81" s="103" t="s">
        <v>150</v>
      </c>
      <c r="N81" s="98"/>
      <c r="O81" s="54"/>
      <c r="P81" s="54"/>
      <c r="Q81" s="54"/>
      <c r="R81" s="101"/>
      <c r="S81" s="102"/>
      <c r="T81" s="102"/>
      <c r="U81" s="102"/>
      <c r="V81" s="102"/>
      <c r="W81" s="102"/>
      <c r="X81" s="102"/>
      <c r="Y81" s="103"/>
    </row>
    <row r="82" spans="1:25">
      <c r="A82" s="103" t="s">
        <v>293</v>
      </c>
      <c r="B82" s="54"/>
      <c r="C82" s="54" t="s">
        <v>148</v>
      </c>
      <c r="D82" s="54"/>
      <c r="E82" s="101" t="s">
        <v>294</v>
      </c>
      <c r="F82" s="102">
        <v>1.2</v>
      </c>
      <c r="G82" s="102">
        <v>5.09</v>
      </c>
      <c r="H82" s="102">
        <v>0.74</v>
      </c>
      <c r="I82" s="102">
        <v>0.15</v>
      </c>
      <c r="J82" s="102">
        <v>6.44</v>
      </c>
      <c r="K82" s="102">
        <v>2.09</v>
      </c>
      <c r="L82" s="103" t="s">
        <v>150</v>
      </c>
      <c r="N82" s="98"/>
      <c r="O82" s="54"/>
      <c r="P82" s="54"/>
      <c r="Q82" s="54"/>
      <c r="R82" s="101"/>
      <c r="S82" s="102"/>
      <c r="T82" s="102"/>
      <c r="U82" s="102"/>
      <c r="V82" s="102"/>
      <c r="W82" s="102"/>
      <c r="X82" s="102"/>
      <c r="Y82" s="103"/>
    </row>
    <row r="83" spans="1:25">
      <c r="A83" s="103" t="s">
        <v>295</v>
      </c>
      <c r="B83" s="54"/>
      <c r="C83" s="54" t="s">
        <v>148</v>
      </c>
      <c r="D83" s="54"/>
      <c r="E83" s="101" t="s">
        <v>296</v>
      </c>
      <c r="F83" s="102">
        <v>1.5</v>
      </c>
      <c r="G83" s="102">
        <v>7.87</v>
      </c>
      <c r="H83" s="102">
        <v>0.91</v>
      </c>
      <c r="I83" s="102">
        <v>0.17</v>
      </c>
      <c r="J83" s="102">
        <v>9.5399999999999991</v>
      </c>
      <c r="K83" s="102">
        <v>2.58</v>
      </c>
      <c r="L83" s="103" t="s">
        <v>150</v>
      </c>
      <c r="N83" s="98"/>
      <c r="O83" s="54"/>
      <c r="P83" s="54"/>
      <c r="Q83" s="54"/>
      <c r="R83" s="101"/>
      <c r="S83" s="102"/>
      <c r="T83" s="102"/>
      <c r="U83" s="102"/>
      <c r="V83" s="102"/>
      <c r="W83" s="102"/>
      <c r="X83" s="102"/>
      <c r="Y83" s="103"/>
    </row>
    <row r="84" spans="1:25">
      <c r="A84" s="103" t="s">
        <v>297</v>
      </c>
      <c r="B84" s="54"/>
      <c r="C84" s="54" t="s">
        <v>148</v>
      </c>
      <c r="D84" s="54"/>
      <c r="E84" s="101" t="s">
        <v>298</v>
      </c>
      <c r="F84" s="102">
        <v>2.72</v>
      </c>
      <c r="G84" s="102">
        <v>6.39</v>
      </c>
      <c r="H84" s="102">
        <v>1.45</v>
      </c>
      <c r="I84" s="102">
        <v>0.39</v>
      </c>
      <c r="J84" s="102">
        <v>9.5</v>
      </c>
      <c r="K84" s="102">
        <v>4.5599999999999996</v>
      </c>
      <c r="L84" s="103" t="s">
        <v>150</v>
      </c>
      <c r="N84" s="98"/>
      <c r="O84" s="54"/>
      <c r="P84" s="54"/>
      <c r="Q84" s="54"/>
      <c r="R84" s="101"/>
      <c r="S84" s="102"/>
      <c r="T84" s="102"/>
      <c r="U84" s="102"/>
      <c r="V84" s="102"/>
      <c r="W84" s="102"/>
      <c r="X84" s="102"/>
      <c r="Y84" s="103"/>
    </row>
    <row r="85" spans="1:25">
      <c r="A85" s="103" t="s">
        <v>297</v>
      </c>
      <c r="B85" s="54">
        <v>53</v>
      </c>
      <c r="C85" s="54" t="s">
        <v>148</v>
      </c>
      <c r="D85" s="54"/>
      <c r="E85" s="101" t="s">
        <v>298</v>
      </c>
      <c r="F85" s="102">
        <v>1.36</v>
      </c>
      <c r="G85" s="102">
        <v>3.2</v>
      </c>
      <c r="H85" s="102">
        <v>0.72</v>
      </c>
      <c r="I85" s="102">
        <v>0.19</v>
      </c>
      <c r="J85" s="102">
        <v>4.75</v>
      </c>
      <c r="K85" s="102">
        <v>2.27</v>
      </c>
      <c r="L85" s="103" t="s">
        <v>150</v>
      </c>
      <c r="N85" s="98"/>
      <c r="O85" s="54"/>
      <c r="P85" s="54"/>
      <c r="Q85" s="54"/>
      <c r="R85" s="101"/>
      <c r="S85" s="102"/>
      <c r="T85" s="102"/>
      <c r="U85" s="102"/>
      <c r="V85" s="102"/>
      <c r="W85" s="102"/>
      <c r="X85" s="102"/>
      <c r="Y85" s="103"/>
    </row>
    <row r="86" spans="1:25">
      <c r="A86" s="103" t="s">
        <v>299</v>
      </c>
      <c r="B86" s="54"/>
      <c r="C86" s="54" t="s">
        <v>148</v>
      </c>
      <c r="D86" s="54"/>
      <c r="E86" s="101" t="s">
        <v>300</v>
      </c>
      <c r="F86" s="102">
        <v>3.02</v>
      </c>
      <c r="G86" s="102">
        <v>9.1300000000000008</v>
      </c>
      <c r="H86" s="102">
        <v>1.61</v>
      </c>
      <c r="I86" s="102">
        <v>0.38</v>
      </c>
      <c r="J86" s="102">
        <v>12.53</v>
      </c>
      <c r="K86" s="102">
        <v>5.01</v>
      </c>
      <c r="L86" s="103" t="s">
        <v>150</v>
      </c>
      <c r="N86" s="98"/>
      <c r="O86" s="54"/>
      <c r="P86" s="54"/>
      <c r="Q86" s="54"/>
      <c r="R86" s="101"/>
      <c r="S86" s="102"/>
      <c r="T86" s="102"/>
      <c r="U86" s="102"/>
      <c r="V86" s="102"/>
      <c r="W86" s="102"/>
      <c r="X86" s="102"/>
      <c r="Y86" s="103"/>
    </row>
    <row r="87" spans="1:25">
      <c r="A87" s="103" t="s">
        <v>301</v>
      </c>
      <c r="B87" s="54"/>
      <c r="C87" s="54" t="s">
        <v>148</v>
      </c>
      <c r="D87" s="54"/>
      <c r="E87" s="101" t="s">
        <v>302</v>
      </c>
      <c r="F87" s="102">
        <v>3.74</v>
      </c>
      <c r="G87" s="102">
        <v>8.0500000000000007</v>
      </c>
      <c r="H87" s="102">
        <v>1.97</v>
      </c>
      <c r="I87" s="102">
        <v>0.41</v>
      </c>
      <c r="J87" s="102">
        <v>12.2</v>
      </c>
      <c r="K87" s="102">
        <v>6.12</v>
      </c>
      <c r="L87" s="103" t="s">
        <v>150</v>
      </c>
      <c r="N87" s="98"/>
      <c r="O87" s="54"/>
      <c r="P87" s="54"/>
      <c r="Q87" s="54"/>
      <c r="R87" s="101"/>
      <c r="S87" s="102"/>
      <c r="T87" s="102"/>
      <c r="U87" s="102"/>
      <c r="V87" s="102"/>
      <c r="W87" s="102"/>
      <c r="X87" s="102"/>
      <c r="Y87" s="103"/>
    </row>
    <row r="88" spans="1:25">
      <c r="A88" s="103" t="s">
        <v>303</v>
      </c>
      <c r="B88" s="54"/>
      <c r="C88" s="54" t="s">
        <v>148</v>
      </c>
      <c r="D88" s="54"/>
      <c r="E88" s="101" t="s">
        <v>304</v>
      </c>
      <c r="F88" s="102">
        <v>4.12</v>
      </c>
      <c r="G88" s="102">
        <v>15.88</v>
      </c>
      <c r="H88" s="102">
        <v>2.12</v>
      </c>
      <c r="I88" s="102">
        <v>0.46</v>
      </c>
      <c r="J88" s="102">
        <v>20.46</v>
      </c>
      <c r="K88" s="102">
        <v>6.7</v>
      </c>
      <c r="L88" s="103" t="s">
        <v>150</v>
      </c>
      <c r="N88" s="98"/>
      <c r="O88" s="54"/>
      <c r="P88" s="54"/>
      <c r="Q88" s="54"/>
      <c r="R88" s="101"/>
      <c r="S88" s="102"/>
      <c r="T88" s="102"/>
      <c r="U88" s="102"/>
      <c r="V88" s="102"/>
      <c r="W88" s="102"/>
      <c r="X88" s="102"/>
      <c r="Y88" s="103"/>
    </row>
    <row r="89" spans="1:25">
      <c r="A89" s="103" t="s">
        <v>305</v>
      </c>
      <c r="B89" s="54"/>
      <c r="C89" s="54" t="s">
        <v>148</v>
      </c>
      <c r="D89" s="54"/>
      <c r="E89" s="101" t="s">
        <v>306</v>
      </c>
      <c r="F89" s="102">
        <v>3.53</v>
      </c>
      <c r="G89" s="102">
        <v>7.58</v>
      </c>
      <c r="H89" s="102">
        <v>1.76</v>
      </c>
      <c r="I89" s="102">
        <v>0.49</v>
      </c>
      <c r="J89" s="102">
        <v>11.6</v>
      </c>
      <c r="K89" s="102">
        <v>5.78</v>
      </c>
      <c r="L89" s="103" t="s">
        <v>150</v>
      </c>
      <c r="N89" s="98"/>
      <c r="O89" s="54"/>
      <c r="P89" s="54"/>
      <c r="Q89" s="54"/>
      <c r="R89" s="101"/>
      <c r="S89" s="102"/>
      <c r="T89" s="102"/>
      <c r="U89" s="102"/>
      <c r="V89" s="102"/>
      <c r="W89" s="102"/>
      <c r="X89" s="102"/>
      <c r="Y89" s="103"/>
    </row>
    <row r="90" spans="1:25">
      <c r="A90" s="103" t="s">
        <v>307</v>
      </c>
      <c r="B90" s="54"/>
      <c r="C90" s="54" t="s">
        <v>148</v>
      </c>
      <c r="D90" s="54"/>
      <c r="E90" s="101" t="s">
        <v>308</v>
      </c>
      <c r="F90" s="102">
        <v>4.03</v>
      </c>
      <c r="G90" s="102">
        <v>8.7200000000000006</v>
      </c>
      <c r="H90" s="102">
        <v>2.0299999999999998</v>
      </c>
      <c r="I90" s="102">
        <v>0.49</v>
      </c>
      <c r="J90" s="102">
        <v>13.24</v>
      </c>
      <c r="K90" s="102">
        <v>6.55</v>
      </c>
      <c r="L90" s="103" t="s">
        <v>150</v>
      </c>
      <c r="N90" s="98"/>
      <c r="O90" s="54"/>
      <c r="P90" s="54"/>
      <c r="Q90" s="54"/>
      <c r="R90" s="101"/>
      <c r="S90" s="102"/>
      <c r="T90" s="102"/>
      <c r="U90" s="102"/>
      <c r="V90" s="102"/>
      <c r="W90" s="102"/>
      <c r="X90" s="102"/>
      <c r="Y90" s="103"/>
    </row>
    <row r="91" spans="1:25">
      <c r="A91" s="103" t="s">
        <v>309</v>
      </c>
      <c r="B91" s="54"/>
      <c r="C91" s="54" t="s">
        <v>148</v>
      </c>
      <c r="D91" s="54"/>
      <c r="E91" s="101" t="s">
        <v>310</v>
      </c>
      <c r="F91" s="102">
        <v>4.34</v>
      </c>
      <c r="G91" s="102">
        <v>77.430000000000007</v>
      </c>
      <c r="H91" s="102">
        <v>2.2400000000000002</v>
      </c>
      <c r="I91" s="102">
        <v>0.46</v>
      </c>
      <c r="J91" s="102">
        <v>82.23</v>
      </c>
      <c r="K91" s="102">
        <v>7.04</v>
      </c>
      <c r="L91" s="103" t="s">
        <v>150</v>
      </c>
      <c r="N91" s="98"/>
      <c r="O91" s="54"/>
      <c r="P91" s="54"/>
      <c r="Q91" s="54"/>
      <c r="R91" s="101"/>
      <c r="S91" s="102"/>
      <c r="T91" s="102"/>
      <c r="U91" s="102"/>
      <c r="V91" s="102"/>
      <c r="W91" s="102"/>
      <c r="X91" s="102"/>
      <c r="Y91" s="103"/>
    </row>
    <row r="92" spans="1:25">
      <c r="A92" s="103" t="s">
        <v>311</v>
      </c>
      <c r="B92" s="54"/>
      <c r="C92" s="54" t="s">
        <v>148</v>
      </c>
      <c r="D92" s="54"/>
      <c r="E92" s="101" t="s">
        <v>312</v>
      </c>
      <c r="F92" s="102">
        <v>4.7</v>
      </c>
      <c r="G92" s="102" t="s">
        <v>85</v>
      </c>
      <c r="H92" s="102">
        <v>2.4</v>
      </c>
      <c r="I92" s="102">
        <v>0.49</v>
      </c>
      <c r="J92" s="102" t="s">
        <v>85</v>
      </c>
      <c r="K92" s="102">
        <v>7.59</v>
      </c>
      <c r="L92" s="103" t="s">
        <v>150</v>
      </c>
      <c r="N92" s="98"/>
      <c r="O92" s="54"/>
      <c r="P92" s="54"/>
      <c r="Q92" s="54"/>
      <c r="R92" s="101"/>
      <c r="S92" s="102"/>
      <c r="T92" s="102"/>
      <c r="U92" s="102"/>
      <c r="V92" s="102"/>
      <c r="W92" s="102"/>
      <c r="X92" s="102"/>
      <c r="Y92" s="103"/>
    </row>
    <row r="93" spans="1:25">
      <c r="A93" s="103" t="s">
        <v>313</v>
      </c>
      <c r="B93" s="54"/>
      <c r="C93" s="54" t="s">
        <v>148</v>
      </c>
      <c r="D93" s="54"/>
      <c r="E93" s="101" t="s">
        <v>314</v>
      </c>
      <c r="F93" s="102">
        <v>5.5</v>
      </c>
      <c r="G93" s="102" t="s">
        <v>85</v>
      </c>
      <c r="H93" s="102">
        <v>2.75</v>
      </c>
      <c r="I93" s="102">
        <v>0.59</v>
      </c>
      <c r="J93" s="102" t="s">
        <v>85</v>
      </c>
      <c r="K93" s="102">
        <v>8.84</v>
      </c>
      <c r="L93" s="103" t="s">
        <v>150</v>
      </c>
      <c r="N93" s="98"/>
      <c r="O93" s="54"/>
      <c r="P93" s="54"/>
      <c r="Q93" s="54"/>
      <c r="R93" s="101"/>
      <c r="S93" s="102"/>
      <c r="T93" s="102"/>
      <c r="U93" s="102"/>
      <c r="V93" s="102"/>
      <c r="W93" s="102"/>
      <c r="X93" s="102"/>
      <c r="Y93" s="103"/>
    </row>
    <row r="94" spans="1:25">
      <c r="A94" s="103" t="s">
        <v>315</v>
      </c>
      <c r="B94" s="54"/>
      <c r="C94" s="54" t="s">
        <v>148</v>
      </c>
      <c r="D94" s="54"/>
      <c r="E94" s="101" t="s">
        <v>316</v>
      </c>
      <c r="F94" s="102">
        <v>3.02</v>
      </c>
      <c r="G94" s="102">
        <v>9.2200000000000006</v>
      </c>
      <c r="H94" s="102">
        <v>1.61</v>
      </c>
      <c r="I94" s="102">
        <v>0.37</v>
      </c>
      <c r="J94" s="102">
        <v>12.61</v>
      </c>
      <c r="K94" s="102">
        <v>5</v>
      </c>
      <c r="L94" s="103" t="s">
        <v>150</v>
      </c>
      <c r="N94" s="98"/>
      <c r="O94" s="54"/>
      <c r="P94" s="54"/>
      <c r="Q94" s="54"/>
      <c r="R94" s="101"/>
      <c r="S94" s="102"/>
      <c r="T94" s="102"/>
      <c r="U94" s="102"/>
      <c r="V94" s="102"/>
      <c r="W94" s="102"/>
      <c r="X94" s="102"/>
      <c r="Y94" s="103"/>
    </row>
    <row r="95" spans="1:25">
      <c r="A95" s="103" t="s">
        <v>317</v>
      </c>
      <c r="B95" s="54"/>
      <c r="C95" s="54" t="s">
        <v>148</v>
      </c>
      <c r="D95" s="54"/>
      <c r="E95" s="101" t="s">
        <v>318</v>
      </c>
      <c r="F95" s="102">
        <v>3.23</v>
      </c>
      <c r="G95" s="102">
        <v>13.75</v>
      </c>
      <c r="H95" s="102">
        <v>1.75</v>
      </c>
      <c r="I95" s="102">
        <v>0.34</v>
      </c>
      <c r="J95" s="102">
        <v>17.32</v>
      </c>
      <c r="K95" s="102">
        <v>5.32</v>
      </c>
      <c r="L95" s="103" t="s">
        <v>150</v>
      </c>
      <c r="N95" s="98"/>
      <c r="O95" s="54"/>
      <c r="P95" s="54"/>
      <c r="Q95" s="54"/>
      <c r="R95" s="101"/>
      <c r="S95" s="102"/>
      <c r="T95" s="102"/>
      <c r="U95" s="102"/>
      <c r="V95" s="102"/>
      <c r="W95" s="102"/>
      <c r="X95" s="102"/>
      <c r="Y95" s="103"/>
    </row>
    <row r="96" spans="1:25">
      <c r="A96" s="103" t="s">
        <v>319</v>
      </c>
      <c r="B96" s="54"/>
      <c r="C96" s="54" t="s">
        <v>148</v>
      </c>
      <c r="D96" s="54"/>
      <c r="E96" s="101" t="s">
        <v>320</v>
      </c>
      <c r="F96" s="102">
        <v>4.0999999999999996</v>
      </c>
      <c r="G96" s="102" t="s">
        <v>85</v>
      </c>
      <c r="H96" s="102">
        <v>2.13</v>
      </c>
      <c r="I96" s="102">
        <v>0.44</v>
      </c>
      <c r="J96" s="102" t="s">
        <v>85</v>
      </c>
      <c r="K96" s="102">
        <v>6.67</v>
      </c>
      <c r="L96" s="103" t="s">
        <v>150</v>
      </c>
      <c r="N96" s="98"/>
      <c r="O96" s="54"/>
      <c r="P96" s="54"/>
      <c r="Q96" s="54"/>
      <c r="R96" s="101"/>
      <c r="S96" s="102"/>
      <c r="T96" s="102"/>
      <c r="U96" s="102"/>
      <c r="V96" s="102"/>
      <c r="W96" s="102"/>
      <c r="X96" s="102"/>
      <c r="Y96" s="103"/>
    </row>
    <row r="97" spans="1:25">
      <c r="A97" s="103" t="s">
        <v>321</v>
      </c>
      <c r="B97" s="54"/>
      <c r="C97" s="54" t="s">
        <v>148</v>
      </c>
      <c r="D97" s="54"/>
      <c r="E97" s="101" t="s">
        <v>322</v>
      </c>
      <c r="F97" s="102">
        <v>4.96</v>
      </c>
      <c r="G97" s="102" t="s">
        <v>85</v>
      </c>
      <c r="H97" s="102">
        <v>2.5099999999999998</v>
      </c>
      <c r="I97" s="102">
        <v>0.53</v>
      </c>
      <c r="J97" s="102" t="s">
        <v>85</v>
      </c>
      <c r="K97" s="102">
        <v>8</v>
      </c>
      <c r="L97" s="103" t="s">
        <v>150</v>
      </c>
      <c r="N97" s="98"/>
      <c r="O97" s="54"/>
      <c r="P97" s="54"/>
      <c r="Q97" s="54"/>
      <c r="R97" s="101"/>
      <c r="S97" s="102"/>
      <c r="T97" s="102"/>
      <c r="U97" s="102"/>
      <c r="V97" s="102"/>
      <c r="W97" s="102"/>
      <c r="X97" s="102"/>
      <c r="Y97" s="103"/>
    </row>
    <row r="98" spans="1:25">
      <c r="A98" s="103" t="s">
        <v>323</v>
      </c>
      <c r="B98" s="54"/>
      <c r="C98" s="54" t="s">
        <v>148</v>
      </c>
      <c r="D98" s="54"/>
      <c r="E98" s="101" t="s">
        <v>324</v>
      </c>
      <c r="F98" s="102">
        <v>4.1399999999999997</v>
      </c>
      <c r="G98" s="102" t="s">
        <v>85</v>
      </c>
      <c r="H98" s="102">
        <v>2.15</v>
      </c>
      <c r="I98" s="102">
        <v>0.45</v>
      </c>
      <c r="J98" s="102" t="s">
        <v>85</v>
      </c>
      <c r="K98" s="102">
        <v>6.74</v>
      </c>
      <c r="L98" s="103" t="s">
        <v>150</v>
      </c>
      <c r="N98" s="98"/>
      <c r="O98" s="54"/>
      <c r="P98" s="54"/>
      <c r="Q98" s="54"/>
      <c r="R98" s="101"/>
      <c r="S98" s="102"/>
      <c r="T98" s="102"/>
      <c r="U98" s="102"/>
      <c r="V98" s="102"/>
      <c r="W98" s="102"/>
      <c r="X98" s="102"/>
      <c r="Y98" s="103"/>
    </row>
    <row r="99" spans="1:25">
      <c r="A99" s="103" t="s">
        <v>325</v>
      </c>
      <c r="B99" s="54"/>
      <c r="C99" s="54" t="s">
        <v>148</v>
      </c>
      <c r="D99" s="54"/>
      <c r="E99" s="101" t="s">
        <v>326</v>
      </c>
      <c r="F99" s="102">
        <v>0.84</v>
      </c>
      <c r="G99" s="102">
        <v>4.6500000000000004</v>
      </c>
      <c r="H99" s="102">
        <v>0.67</v>
      </c>
      <c r="I99" s="102">
        <v>0.11</v>
      </c>
      <c r="J99" s="102">
        <v>5.6</v>
      </c>
      <c r="K99" s="102">
        <v>1.62</v>
      </c>
      <c r="L99" s="103" t="s">
        <v>150</v>
      </c>
      <c r="N99" s="98"/>
      <c r="O99" s="54"/>
      <c r="P99" s="54"/>
      <c r="Q99" s="54"/>
      <c r="R99" s="101"/>
      <c r="S99" s="102"/>
      <c r="T99" s="102"/>
      <c r="U99" s="102"/>
      <c r="V99" s="102"/>
      <c r="W99" s="102"/>
      <c r="X99" s="102"/>
      <c r="Y99" s="103"/>
    </row>
    <row r="100" spans="1:25">
      <c r="A100" s="103" t="s">
        <v>327</v>
      </c>
      <c r="B100" s="54"/>
      <c r="C100" s="54" t="s">
        <v>148</v>
      </c>
      <c r="D100" s="54"/>
      <c r="E100" s="101" t="s">
        <v>328</v>
      </c>
      <c r="F100" s="102">
        <v>1.1399999999999999</v>
      </c>
      <c r="G100" s="102">
        <v>7.5</v>
      </c>
      <c r="H100" s="102">
        <v>0.81</v>
      </c>
      <c r="I100" s="102">
        <v>0.14000000000000001</v>
      </c>
      <c r="J100" s="102">
        <v>8.7799999999999994</v>
      </c>
      <c r="K100" s="102">
        <v>2.09</v>
      </c>
      <c r="L100" s="103" t="s">
        <v>150</v>
      </c>
      <c r="N100" s="98"/>
      <c r="O100" s="54"/>
      <c r="P100" s="54"/>
      <c r="Q100" s="54"/>
      <c r="R100" s="101"/>
      <c r="S100" s="102"/>
      <c r="T100" s="102"/>
      <c r="U100" s="102"/>
      <c r="V100" s="102"/>
      <c r="W100" s="102"/>
      <c r="X100" s="102"/>
    </row>
    <row r="101" spans="1:25">
      <c r="A101" s="103" t="s">
        <v>329</v>
      </c>
      <c r="B101" s="54"/>
      <c r="C101" s="54" t="s">
        <v>148</v>
      </c>
      <c r="D101" s="54"/>
      <c r="E101" s="101" t="s">
        <v>330</v>
      </c>
      <c r="F101" s="102">
        <v>1.76</v>
      </c>
      <c r="G101" s="102">
        <v>6.4</v>
      </c>
      <c r="H101" s="102">
        <v>1.07</v>
      </c>
      <c r="I101" s="102">
        <v>0.22</v>
      </c>
      <c r="J101" s="102">
        <v>8.3800000000000008</v>
      </c>
      <c r="K101" s="102">
        <v>3.05</v>
      </c>
      <c r="L101" s="103" t="s">
        <v>150</v>
      </c>
      <c r="N101" s="98"/>
      <c r="O101" s="54"/>
      <c r="P101" s="54"/>
      <c r="Q101" s="54"/>
      <c r="R101" s="101"/>
      <c r="S101" s="102"/>
      <c r="T101" s="102"/>
      <c r="U101" s="102"/>
      <c r="V101" s="102"/>
      <c r="W101" s="102"/>
      <c r="X101" s="102"/>
    </row>
    <row r="102" spans="1:25">
      <c r="A102" s="103" t="s">
        <v>331</v>
      </c>
      <c r="B102" s="54"/>
      <c r="C102" s="54" t="s">
        <v>148</v>
      </c>
      <c r="D102" s="54"/>
      <c r="E102" s="101" t="s">
        <v>332</v>
      </c>
      <c r="F102" s="102">
        <v>1.55</v>
      </c>
      <c r="G102" s="102">
        <v>8.32</v>
      </c>
      <c r="H102" s="102">
        <v>0.97</v>
      </c>
      <c r="I102" s="102">
        <v>0.21</v>
      </c>
      <c r="J102" s="102">
        <v>10.08</v>
      </c>
      <c r="K102" s="102">
        <v>2.73</v>
      </c>
      <c r="L102" s="103" t="s">
        <v>150</v>
      </c>
      <c r="N102" s="98"/>
      <c r="O102" s="54"/>
      <c r="P102" s="54"/>
      <c r="Q102" s="54"/>
      <c r="R102" s="101"/>
      <c r="S102" s="102"/>
      <c r="T102" s="102"/>
      <c r="U102" s="102"/>
      <c r="V102" s="102"/>
      <c r="W102" s="102"/>
      <c r="X102" s="102"/>
    </row>
    <row r="103" spans="1:25">
      <c r="A103" s="103" t="s">
        <v>333</v>
      </c>
      <c r="B103" s="54"/>
      <c r="C103" s="54" t="s">
        <v>148</v>
      </c>
      <c r="D103" s="54"/>
      <c r="E103" s="101" t="s">
        <v>334</v>
      </c>
      <c r="F103" s="102">
        <v>2</v>
      </c>
      <c r="G103" s="102">
        <v>13.83</v>
      </c>
      <c r="H103" s="102">
        <v>1.19</v>
      </c>
      <c r="I103" s="102">
        <v>0.22</v>
      </c>
      <c r="J103" s="102">
        <v>16.05</v>
      </c>
      <c r="K103" s="102">
        <v>3.41</v>
      </c>
      <c r="L103" s="103" t="s">
        <v>150</v>
      </c>
      <c r="N103" s="98"/>
      <c r="O103" s="54"/>
      <c r="P103" s="54"/>
      <c r="Q103" s="54"/>
      <c r="R103" s="101"/>
      <c r="S103" s="102"/>
      <c r="T103" s="102"/>
      <c r="U103" s="102"/>
      <c r="V103" s="102"/>
      <c r="W103" s="102"/>
      <c r="X103" s="102"/>
    </row>
    <row r="104" spans="1:25">
      <c r="A104" s="103" t="s">
        <v>335</v>
      </c>
      <c r="B104" s="54"/>
      <c r="C104" s="54" t="s">
        <v>148</v>
      </c>
      <c r="D104" s="54"/>
      <c r="E104" s="101" t="s">
        <v>336</v>
      </c>
      <c r="F104" s="102">
        <v>1.04</v>
      </c>
      <c r="G104" s="102">
        <v>7.61</v>
      </c>
      <c r="H104" s="102">
        <v>0.76</v>
      </c>
      <c r="I104" s="102">
        <v>0.14000000000000001</v>
      </c>
      <c r="J104" s="102">
        <v>8.7899999999999991</v>
      </c>
      <c r="K104" s="102">
        <v>1.94</v>
      </c>
      <c r="L104" s="103" t="s">
        <v>150</v>
      </c>
      <c r="N104" s="98"/>
      <c r="O104" s="54"/>
      <c r="P104" s="54"/>
      <c r="Q104" s="54"/>
      <c r="R104" s="101"/>
      <c r="S104" s="102"/>
      <c r="T104" s="102"/>
      <c r="U104" s="102"/>
      <c r="V104" s="102"/>
      <c r="W104" s="102"/>
      <c r="X104" s="102"/>
    </row>
    <row r="105" spans="1:25">
      <c r="A105" s="103" t="s">
        <v>337</v>
      </c>
      <c r="B105" s="54"/>
      <c r="C105" s="54" t="s">
        <v>148</v>
      </c>
      <c r="D105" s="54"/>
      <c r="E105" s="101" t="s">
        <v>338</v>
      </c>
      <c r="F105" s="102">
        <v>2.1</v>
      </c>
      <c r="G105" s="102" t="s">
        <v>85</v>
      </c>
      <c r="H105" s="102">
        <v>0.99</v>
      </c>
      <c r="I105" s="102">
        <v>0.26</v>
      </c>
      <c r="J105" s="102" t="s">
        <v>85</v>
      </c>
      <c r="K105" s="102">
        <v>3.35</v>
      </c>
      <c r="L105" s="103" t="s">
        <v>150</v>
      </c>
      <c r="N105" s="98"/>
      <c r="O105" s="54"/>
      <c r="P105" s="54"/>
      <c r="Q105" s="54"/>
      <c r="R105" s="101"/>
      <c r="S105" s="102"/>
      <c r="T105" s="102"/>
      <c r="U105" s="102"/>
      <c r="V105" s="102"/>
      <c r="W105" s="102"/>
      <c r="X105" s="102"/>
    </row>
    <row r="106" spans="1:25">
      <c r="A106" s="103" t="s">
        <v>339</v>
      </c>
      <c r="B106" s="54"/>
      <c r="C106" s="54" t="s">
        <v>148</v>
      </c>
      <c r="D106" s="54"/>
      <c r="E106" s="101" t="s">
        <v>340</v>
      </c>
      <c r="F106" s="102">
        <v>2.0499999999999998</v>
      </c>
      <c r="G106" s="102">
        <v>6.77</v>
      </c>
      <c r="H106" s="102">
        <v>1.2</v>
      </c>
      <c r="I106" s="102">
        <v>0.25</v>
      </c>
      <c r="J106" s="102">
        <v>9.07</v>
      </c>
      <c r="K106" s="102">
        <v>3.5</v>
      </c>
      <c r="L106" s="103" t="s">
        <v>150</v>
      </c>
      <c r="N106" s="98"/>
      <c r="O106" s="54"/>
      <c r="P106" s="54"/>
      <c r="Q106" s="54"/>
      <c r="R106" s="101"/>
      <c r="S106" s="102"/>
      <c r="T106" s="102"/>
      <c r="U106" s="102"/>
      <c r="V106" s="102"/>
      <c r="W106" s="102"/>
      <c r="X106" s="102"/>
    </row>
    <row r="107" spans="1:25">
      <c r="A107" s="103" t="s">
        <v>341</v>
      </c>
      <c r="B107" s="54"/>
      <c r="C107" s="54" t="s">
        <v>148</v>
      </c>
      <c r="D107" s="54"/>
      <c r="E107" s="101" t="s">
        <v>342</v>
      </c>
      <c r="F107" s="102">
        <v>1.25</v>
      </c>
      <c r="G107" s="102">
        <v>12.98</v>
      </c>
      <c r="H107" s="102">
        <v>0.85</v>
      </c>
      <c r="I107" s="102">
        <v>0.16</v>
      </c>
      <c r="J107" s="102">
        <v>14.39</v>
      </c>
      <c r="K107" s="102">
        <v>2.2599999999999998</v>
      </c>
      <c r="L107" s="103" t="s">
        <v>150</v>
      </c>
      <c r="N107" s="98"/>
      <c r="O107" s="54"/>
      <c r="P107" s="54"/>
      <c r="Q107" s="54"/>
      <c r="R107" s="101"/>
      <c r="S107" s="102"/>
      <c r="T107" s="102"/>
      <c r="U107" s="102"/>
      <c r="V107" s="102"/>
      <c r="W107" s="102"/>
      <c r="X107" s="102"/>
    </row>
    <row r="108" spans="1:25">
      <c r="A108" s="103" t="s">
        <v>343</v>
      </c>
      <c r="B108" s="54"/>
      <c r="C108" s="54" t="s">
        <v>148</v>
      </c>
      <c r="D108" s="54"/>
      <c r="E108" s="101" t="s">
        <v>344</v>
      </c>
      <c r="F108" s="102">
        <v>2.12</v>
      </c>
      <c r="G108" s="102" t="s">
        <v>85</v>
      </c>
      <c r="H108" s="102">
        <v>1.25</v>
      </c>
      <c r="I108" s="102">
        <v>0.23</v>
      </c>
      <c r="J108" s="102" t="s">
        <v>85</v>
      </c>
      <c r="K108" s="102">
        <v>3.6</v>
      </c>
      <c r="L108" s="103" t="s">
        <v>150</v>
      </c>
      <c r="N108" s="98"/>
      <c r="O108" s="54"/>
      <c r="P108" s="54"/>
      <c r="Q108" s="54"/>
      <c r="R108" s="101"/>
      <c r="S108" s="102"/>
      <c r="T108" s="102"/>
      <c r="U108" s="102"/>
      <c r="V108" s="102"/>
      <c r="W108" s="102"/>
      <c r="X108" s="102"/>
    </row>
    <row r="109" spans="1:25">
      <c r="A109" s="103" t="s">
        <v>345</v>
      </c>
      <c r="B109" s="54"/>
      <c r="C109" s="54" t="s">
        <v>148</v>
      </c>
      <c r="D109" s="54"/>
      <c r="E109" s="101" t="s">
        <v>346</v>
      </c>
      <c r="F109" s="102">
        <v>2.98</v>
      </c>
      <c r="G109" s="102" t="s">
        <v>85</v>
      </c>
      <c r="H109" s="102">
        <v>1.64</v>
      </c>
      <c r="I109" s="102">
        <v>0.32</v>
      </c>
      <c r="J109" s="102" t="s">
        <v>85</v>
      </c>
      <c r="K109" s="102">
        <v>4.9400000000000004</v>
      </c>
      <c r="L109" s="103" t="s">
        <v>150</v>
      </c>
      <c r="N109" s="98"/>
      <c r="O109" s="54"/>
      <c r="P109" s="54"/>
      <c r="Q109" s="54"/>
      <c r="R109" s="101"/>
      <c r="S109" s="102"/>
      <c r="T109" s="102"/>
      <c r="U109" s="102"/>
      <c r="V109" s="102"/>
      <c r="W109" s="102"/>
      <c r="X109" s="102"/>
    </row>
    <row r="110" spans="1:25">
      <c r="A110" s="103" t="s">
        <v>347</v>
      </c>
      <c r="B110" s="54"/>
      <c r="C110" s="54" t="s">
        <v>148</v>
      </c>
      <c r="D110" s="54"/>
      <c r="E110" s="101" t="s">
        <v>348</v>
      </c>
      <c r="F110" s="102">
        <v>2.81</v>
      </c>
      <c r="G110" s="102">
        <v>76.84</v>
      </c>
      <c r="H110" s="102">
        <v>1.54</v>
      </c>
      <c r="I110" s="102">
        <v>0.32</v>
      </c>
      <c r="J110" s="102">
        <v>79.97</v>
      </c>
      <c r="K110" s="102">
        <v>4.67</v>
      </c>
      <c r="L110" s="103" t="s">
        <v>150</v>
      </c>
      <c r="N110" s="98"/>
      <c r="O110" s="54"/>
      <c r="P110" s="54"/>
      <c r="Q110" s="54"/>
      <c r="R110" s="101"/>
      <c r="S110" s="102"/>
      <c r="T110" s="102"/>
      <c r="U110" s="102"/>
      <c r="V110" s="102"/>
      <c r="W110" s="102"/>
      <c r="X110" s="102"/>
    </row>
    <row r="111" spans="1:25">
      <c r="A111" s="103" t="s">
        <v>349</v>
      </c>
      <c r="B111" s="54"/>
      <c r="C111" s="54" t="s">
        <v>148</v>
      </c>
      <c r="D111" s="54"/>
      <c r="E111" s="101" t="s">
        <v>350</v>
      </c>
      <c r="F111" s="102">
        <v>2.72</v>
      </c>
      <c r="G111" s="102" t="s">
        <v>85</v>
      </c>
      <c r="H111" s="102">
        <v>1.47</v>
      </c>
      <c r="I111" s="102">
        <v>0.3</v>
      </c>
      <c r="J111" s="102" t="s">
        <v>85</v>
      </c>
      <c r="K111" s="102">
        <v>4.49</v>
      </c>
      <c r="L111" s="103" t="s">
        <v>150</v>
      </c>
      <c r="N111" s="98"/>
      <c r="O111" s="54"/>
      <c r="P111" s="54"/>
      <c r="Q111" s="54"/>
      <c r="R111" s="101"/>
      <c r="S111" s="102"/>
      <c r="T111" s="102"/>
      <c r="U111" s="102"/>
      <c r="V111" s="102"/>
      <c r="W111" s="102"/>
      <c r="X111" s="102"/>
    </row>
    <row r="112" spans="1:25">
      <c r="A112" s="103" t="s">
        <v>351</v>
      </c>
      <c r="B112" s="54"/>
      <c r="C112" s="54" t="s">
        <v>148</v>
      </c>
      <c r="D112" s="54"/>
      <c r="E112" s="101" t="s">
        <v>352</v>
      </c>
      <c r="F112" s="102">
        <v>3.52</v>
      </c>
      <c r="G112" s="102" t="s">
        <v>85</v>
      </c>
      <c r="H112" s="102">
        <v>1.86</v>
      </c>
      <c r="I112" s="102">
        <v>0.39</v>
      </c>
      <c r="J112" s="102" t="s">
        <v>85</v>
      </c>
      <c r="K112" s="102">
        <v>5.77</v>
      </c>
      <c r="L112" s="103" t="s">
        <v>150</v>
      </c>
      <c r="N112" s="98"/>
      <c r="O112" s="54"/>
      <c r="P112" s="54"/>
      <c r="Q112" s="54"/>
      <c r="R112" s="101"/>
      <c r="S112" s="102"/>
      <c r="T112" s="102"/>
      <c r="U112" s="102"/>
      <c r="V112" s="102"/>
      <c r="W112" s="102"/>
      <c r="X112" s="102"/>
    </row>
    <row r="113" spans="1:24">
      <c r="A113" s="103" t="s">
        <v>353</v>
      </c>
      <c r="B113" s="54"/>
      <c r="C113" s="54" t="s">
        <v>148</v>
      </c>
      <c r="D113" s="54"/>
      <c r="E113" s="101" t="s">
        <v>354</v>
      </c>
      <c r="F113" s="102">
        <v>1.68</v>
      </c>
      <c r="G113" s="102">
        <v>18.66</v>
      </c>
      <c r="H113" s="102">
        <v>1.04</v>
      </c>
      <c r="I113" s="102">
        <v>0.21</v>
      </c>
      <c r="J113" s="102">
        <v>20.55</v>
      </c>
      <c r="K113" s="102">
        <v>2.93</v>
      </c>
      <c r="L113" s="103" t="s">
        <v>150</v>
      </c>
      <c r="N113" s="98"/>
      <c r="O113" s="54"/>
      <c r="P113" s="54"/>
      <c r="Q113" s="54"/>
      <c r="R113" s="101"/>
      <c r="S113" s="102"/>
      <c r="T113" s="102"/>
      <c r="U113" s="102"/>
      <c r="V113" s="102"/>
      <c r="W113" s="102"/>
      <c r="X113" s="102"/>
    </row>
    <row r="114" spans="1:24">
      <c r="A114" s="103" t="s">
        <v>355</v>
      </c>
      <c r="B114" s="54"/>
      <c r="C114" s="54" t="s">
        <v>148</v>
      </c>
      <c r="D114" s="54"/>
      <c r="E114" s="101" t="s">
        <v>356</v>
      </c>
      <c r="F114" s="102">
        <v>3.26</v>
      </c>
      <c r="G114" s="102">
        <v>6.56</v>
      </c>
      <c r="H114" s="102">
        <v>1.73</v>
      </c>
      <c r="I114" s="102">
        <v>0.41</v>
      </c>
      <c r="J114" s="102">
        <v>10.23</v>
      </c>
      <c r="K114" s="102">
        <v>5.4</v>
      </c>
      <c r="L114" s="103" t="s">
        <v>150</v>
      </c>
      <c r="N114" s="98"/>
      <c r="O114" s="54"/>
      <c r="P114" s="54"/>
      <c r="Q114" s="54"/>
      <c r="R114" s="101"/>
      <c r="S114" s="102"/>
      <c r="T114" s="102"/>
      <c r="U114" s="102"/>
      <c r="V114" s="102"/>
      <c r="W114" s="102"/>
      <c r="X114" s="102"/>
    </row>
    <row r="115" spans="1:24">
      <c r="A115" s="103" t="s">
        <v>355</v>
      </c>
      <c r="B115" s="54">
        <v>53</v>
      </c>
      <c r="C115" s="54" t="s">
        <v>148</v>
      </c>
      <c r="D115" s="54"/>
      <c r="E115" s="101" t="s">
        <v>356</v>
      </c>
      <c r="F115" s="102">
        <v>1.63</v>
      </c>
      <c r="G115" s="102">
        <v>3.28</v>
      </c>
      <c r="H115" s="102">
        <v>0.86</v>
      </c>
      <c r="I115" s="102">
        <v>0.2</v>
      </c>
      <c r="J115" s="102">
        <v>5.1100000000000003</v>
      </c>
      <c r="K115" s="102">
        <v>2.69</v>
      </c>
      <c r="L115" s="103" t="s">
        <v>150</v>
      </c>
      <c r="N115" s="98"/>
      <c r="O115" s="54"/>
      <c r="P115" s="54"/>
      <c r="Q115" s="54"/>
      <c r="R115" s="101"/>
      <c r="S115" s="102"/>
      <c r="T115" s="102"/>
      <c r="U115" s="102"/>
      <c r="V115" s="102"/>
      <c r="W115" s="102"/>
      <c r="X115" s="102"/>
    </row>
    <row r="116" spans="1:24">
      <c r="A116" s="103" t="s">
        <v>357</v>
      </c>
      <c r="B116" s="54"/>
      <c r="C116" s="54" t="s">
        <v>148</v>
      </c>
      <c r="D116" s="54"/>
      <c r="E116" s="101" t="s">
        <v>358</v>
      </c>
      <c r="F116" s="102">
        <v>4.28</v>
      </c>
      <c r="G116" s="102">
        <v>8.32</v>
      </c>
      <c r="H116" s="102">
        <v>2.17</v>
      </c>
      <c r="I116" s="102">
        <v>0.49</v>
      </c>
      <c r="J116" s="102">
        <v>13.09</v>
      </c>
      <c r="K116" s="102">
        <v>6.94</v>
      </c>
      <c r="L116" s="103" t="s">
        <v>150</v>
      </c>
      <c r="N116" s="98"/>
      <c r="O116" s="54"/>
      <c r="P116" s="54"/>
      <c r="Q116" s="54"/>
      <c r="R116" s="101"/>
      <c r="S116" s="102"/>
      <c r="T116" s="102"/>
      <c r="U116" s="102"/>
      <c r="V116" s="102"/>
      <c r="W116" s="102"/>
      <c r="X116" s="102"/>
    </row>
    <row r="117" spans="1:24">
      <c r="A117" s="103" t="s">
        <v>359</v>
      </c>
      <c r="B117" s="54"/>
      <c r="C117" s="54" t="s">
        <v>148</v>
      </c>
      <c r="D117" s="54"/>
      <c r="E117" s="101" t="s">
        <v>360</v>
      </c>
      <c r="F117" s="102">
        <v>3.56</v>
      </c>
      <c r="G117" s="102">
        <v>9.25</v>
      </c>
      <c r="H117" s="102">
        <v>1.87</v>
      </c>
      <c r="I117" s="102">
        <v>0.42</v>
      </c>
      <c r="J117" s="102">
        <v>13.23</v>
      </c>
      <c r="K117" s="102">
        <v>5.85</v>
      </c>
      <c r="L117" s="103" t="s">
        <v>150</v>
      </c>
      <c r="N117" s="98"/>
      <c r="O117" s="54"/>
      <c r="P117" s="54"/>
      <c r="Q117" s="54"/>
      <c r="R117" s="101"/>
      <c r="S117" s="102"/>
      <c r="T117" s="102"/>
      <c r="U117" s="102"/>
      <c r="V117" s="102"/>
      <c r="W117" s="102"/>
      <c r="X117" s="102"/>
    </row>
    <row r="118" spans="1:24">
      <c r="A118" s="103" t="s">
        <v>361</v>
      </c>
      <c r="B118" s="54"/>
      <c r="C118" s="54" t="s">
        <v>148</v>
      </c>
      <c r="D118" s="54"/>
      <c r="E118" s="101" t="s">
        <v>362</v>
      </c>
      <c r="F118" s="102">
        <v>3.56</v>
      </c>
      <c r="G118" s="102">
        <v>9.36</v>
      </c>
      <c r="H118" s="102">
        <v>1.87</v>
      </c>
      <c r="I118" s="102">
        <v>0.42</v>
      </c>
      <c r="J118" s="102">
        <v>13.34</v>
      </c>
      <c r="K118" s="102">
        <v>5.85</v>
      </c>
      <c r="L118" s="103" t="s">
        <v>150</v>
      </c>
      <c r="N118" s="98"/>
      <c r="O118" s="54"/>
      <c r="P118" s="54"/>
      <c r="Q118" s="54"/>
      <c r="R118" s="101"/>
      <c r="S118" s="102"/>
      <c r="T118" s="102"/>
      <c r="U118" s="102"/>
      <c r="V118" s="102"/>
      <c r="W118" s="102"/>
      <c r="X118" s="102"/>
    </row>
    <row r="119" spans="1:24">
      <c r="A119" s="103" t="s">
        <v>363</v>
      </c>
      <c r="B119" s="54"/>
      <c r="C119" s="54" t="s">
        <v>148</v>
      </c>
      <c r="D119" s="54"/>
      <c r="E119" s="101" t="s">
        <v>364</v>
      </c>
      <c r="F119" s="102">
        <v>4.66</v>
      </c>
      <c r="G119" s="102">
        <v>16.07</v>
      </c>
      <c r="H119" s="102">
        <v>2.36</v>
      </c>
      <c r="I119" s="102">
        <v>0.51</v>
      </c>
      <c r="J119" s="102">
        <v>21.24</v>
      </c>
      <c r="K119" s="102">
        <v>7.53</v>
      </c>
      <c r="L119" s="103" t="s">
        <v>150</v>
      </c>
      <c r="N119" s="98"/>
      <c r="O119" s="54"/>
      <c r="P119" s="54"/>
      <c r="Q119" s="54"/>
      <c r="R119" s="101"/>
      <c r="S119" s="102"/>
      <c r="T119" s="102"/>
      <c r="U119" s="102"/>
      <c r="V119" s="102"/>
      <c r="W119" s="102"/>
      <c r="X119" s="102"/>
    </row>
    <row r="120" spans="1:24">
      <c r="A120" s="103" t="s">
        <v>365</v>
      </c>
      <c r="B120" s="54"/>
      <c r="C120" s="54" t="s">
        <v>148</v>
      </c>
      <c r="D120" s="54"/>
      <c r="E120" s="101" t="s">
        <v>366</v>
      </c>
      <c r="F120" s="102">
        <v>4.07</v>
      </c>
      <c r="G120" s="102">
        <v>10.23</v>
      </c>
      <c r="H120" s="102">
        <v>2.0099999999999998</v>
      </c>
      <c r="I120" s="102">
        <v>0.56000000000000005</v>
      </c>
      <c r="J120" s="102">
        <v>14.86</v>
      </c>
      <c r="K120" s="102">
        <v>6.64</v>
      </c>
      <c r="L120" s="103" t="s">
        <v>150</v>
      </c>
      <c r="N120" s="98"/>
      <c r="O120" s="54"/>
      <c r="P120" s="54"/>
      <c r="Q120" s="54"/>
      <c r="R120" s="101"/>
      <c r="S120" s="102"/>
      <c r="T120" s="102"/>
      <c r="U120" s="102"/>
      <c r="V120" s="102"/>
      <c r="W120" s="102"/>
      <c r="X120" s="102"/>
    </row>
    <row r="121" spans="1:24">
      <c r="A121" s="103" t="s">
        <v>367</v>
      </c>
      <c r="B121" s="54"/>
      <c r="C121" s="54" t="s">
        <v>148</v>
      </c>
      <c r="D121" s="54"/>
      <c r="E121" s="101" t="s">
        <v>366</v>
      </c>
      <c r="F121" s="102">
        <v>4.57</v>
      </c>
      <c r="G121" s="102">
        <v>8.6199999999999992</v>
      </c>
      <c r="H121" s="102">
        <v>2.31</v>
      </c>
      <c r="I121" s="102">
        <v>0.51</v>
      </c>
      <c r="J121" s="102">
        <v>13.7</v>
      </c>
      <c r="K121" s="102">
        <v>7.39</v>
      </c>
      <c r="L121" s="103" t="s">
        <v>150</v>
      </c>
      <c r="N121" s="98"/>
      <c r="O121" s="54"/>
      <c r="P121" s="54"/>
      <c r="Q121" s="54"/>
      <c r="R121" s="101"/>
      <c r="S121" s="102"/>
      <c r="T121" s="102"/>
      <c r="U121" s="102"/>
      <c r="V121" s="102"/>
      <c r="W121" s="102"/>
      <c r="X121" s="102"/>
    </row>
    <row r="122" spans="1:24">
      <c r="A122" s="103" t="s">
        <v>368</v>
      </c>
      <c r="B122" s="54"/>
      <c r="C122" s="54" t="s">
        <v>148</v>
      </c>
      <c r="D122" s="54"/>
      <c r="E122" s="101" t="s">
        <v>369</v>
      </c>
      <c r="F122" s="102">
        <v>3.77</v>
      </c>
      <c r="G122" s="102">
        <v>14.77</v>
      </c>
      <c r="H122" s="102">
        <v>1.94</v>
      </c>
      <c r="I122" s="102">
        <v>0.45</v>
      </c>
      <c r="J122" s="102">
        <v>18.989999999999998</v>
      </c>
      <c r="K122" s="102">
        <v>6.16</v>
      </c>
      <c r="L122" s="103" t="s">
        <v>150</v>
      </c>
      <c r="N122" s="98"/>
      <c r="O122" s="54"/>
      <c r="P122" s="54"/>
      <c r="Q122" s="54"/>
      <c r="R122" s="101"/>
      <c r="S122" s="102"/>
      <c r="T122" s="102"/>
      <c r="U122" s="102"/>
      <c r="V122" s="102"/>
      <c r="W122" s="102"/>
      <c r="X122" s="102"/>
    </row>
    <row r="123" spans="1:24">
      <c r="A123" s="103" t="s">
        <v>370</v>
      </c>
      <c r="B123" s="54"/>
      <c r="C123" s="54" t="s">
        <v>148</v>
      </c>
      <c r="D123" s="54"/>
      <c r="E123" s="101" t="s">
        <v>371</v>
      </c>
      <c r="F123" s="102">
        <v>4.88</v>
      </c>
      <c r="G123" s="102">
        <v>79.44</v>
      </c>
      <c r="H123" s="102">
        <v>2.41</v>
      </c>
      <c r="I123" s="102">
        <v>0.59</v>
      </c>
      <c r="J123" s="102">
        <v>84.91</v>
      </c>
      <c r="K123" s="102">
        <v>7.88</v>
      </c>
      <c r="L123" s="103" t="s">
        <v>150</v>
      </c>
      <c r="N123" s="98"/>
      <c r="O123" s="54"/>
      <c r="P123" s="54"/>
      <c r="Q123" s="54"/>
      <c r="R123" s="101"/>
      <c r="S123" s="102"/>
      <c r="T123" s="102"/>
      <c r="U123" s="102"/>
      <c r="V123" s="102"/>
      <c r="W123" s="102"/>
      <c r="X123" s="102"/>
    </row>
    <row r="124" spans="1:24">
      <c r="A124" s="103" t="s">
        <v>372</v>
      </c>
      <c r="B124" s="54"/>
      <c r="C124" s="54" t="s">
        <v>148</v>
      </c>
      <c r="D124" s="54"/>
      <c r="E124" s="101" t="s">
        <v>312</v>
      </c>
      <c r="F124" s="102">
        <v>5.24</v>
      </c>
      <c r="G124" s="102" t="s">
        <v>85</v>
      </c>
      <c r="H124" s="102">
        <v>2.6</v>
      </c>
      <c r="I124" s="102">
        <v>0.59</v>
      </c>
      <c r="J124" s="102" t="s">
        <v>85</v>
      </c>
      <c r="K124" s="102">
        <v>8.43</v>
      </c>
      <c r="L124" s="103" t="s">
        <v>150</v>
      </c>
      <c r="N124" s="98"/>
      <c r="O124" s="54"/>
      <c r="P124" s="54"/>
      <c r="Q124" s="54"/>
      <c r="R124" s="101"/>
      <c r="S124" s="102"/>
      <c r="T124" s="102"/>
      <c r="U124" s="102"/>
      <c r="V124" s="102"/>
      <c r="W124" s="102"/>
      <c r="X124" s="102"/>
    </row>
    <row r="125" spans="1:24">
      <c r="A125" s="103" t="s">
        <v>373</v>
      </c>
      <c r="B125" s="54"/>
      <c r="C125" s="54" t="s">
        <v>148</v>
      </c>
      <c r="D125" s="54"/>
      <c r="E125" s="101" t="s">
        <v>314</v>
      </c>
      <c r="F125" s="102">
        <v>6.04</v>
      </c>
      <c r="G125" s="102" t="s">
        <v>85</v>
      </c>
      <c r="H125" s="102">
        <v>2.98</v>
      </c>
      <c r="I125" s="102">
        <v>0.64</v>
      </c>
      <c r="J125" s="102" t="s">
        <v>85</v>
      </c>
      <c r="K125" s="102">
        <v>9.66</v>
      </c>
      <c r="L125" s="103" t="s">
        <v>150</v>
      </c>
      <c r="N125" s="98"/>
      <c r="O125" s="54"/>
      <c r="P125" s="54"/>
      <c r="Q125" s="54"/>
      <c r="R125" s="101"/>
      <c r="S125" s="102"/>
      <c r="T125" s="102"/>
      <c r="U125" s="102"/>
      <c r="V125" s="102"/>
      <c r="W125" s="102"/>
      <c r="X125" s="102"/>
    </row>
    <row r="126" spans="1:24">
      <c r="A126" s="103" t="s">
        <v>374</v>
      </c>
      <c r="B126" s="54"/>
      <c r="C126" s="54" t="s">
        <v>148</v>
      </c>
      <c r="D126" s="54"/>
      <c r="E126" s="101" t="s">
        <v>375</v>
      </c>
      <c r="F126" s="102">
        <v>4.6399999999999997</v>
      </c>
      <c r="G126" s="102" t="s">
        <v>85</v>
      </c>
      <c r="H126" s="102">
        <v>2.36</v>
      </c>
      <c r="I126" s="102">
        <v>0.48</v>
      </c>
      <c r="J126" s="102" t="s">
        <v>85</v>
      </c>
      <c r="K126" s="102">
        <v>7.48</v>
      </c>
      <c r="L126" s="103" t="s">
        <v>150</v>
      </c>
      <c r="N126" s="98"/>
      <c r="O126" s="54"/>
      <c r="P126" s="54"/>
      <c r="Q126" s="54"/>
      <c r="R126" s="101"/>
      <c r="S126" s="102"/>
      <c r="T126" s="102"/>
      <c r="U126" s="102"/>
      <c r="V126" s="102"/>
      <c r="W126" s="102"/>
      <c r="X126" s="102"/>
    </row>
    <row r="127" spans="1:24">
      <c r="A127" s="103" t="s">
        <v>376</v>
      </c>
      <c r="B127" s="54"/>
      <c r="C127" s="54" t="s">
        <v>148</v>
      </c>
      <c r="D127" s="54"/>
      <c r="E127" s="101" t="s">
        <v>377</v>
      </c>
      <c r="F127" s="102">
        <v>5.5</v>
      </c>
      <c r="G127" s="102" t="s">
        <v>85</v>
      </c>
      <c r="H127" s="102">
        <v>2.74</v>
      </c>
      <c r="I127" s="102">
        <v>0.63</v>
      </c>
      <c r="J127" s="102" t="s">
        <v>85</v>
      </c>
      <c r="K127" s="102">
        <v>8.8699999999999992</v>
      </c>
      <c r="L127" s="103" t="s">
        <v>150</v>
      </c>
      <c r="N127" s="98"/>
      <c r="O127" s="54"/>
      <c r="P127" s="54"/>
      <c r="Q127" s="54"/>
      <c r="R127" s="101"/>
      <c r="S127" s="102"/>
      <c r="T127" s="102"/>
      <c r="U127" s="102"/>
      <c r="V127" s="102"/>
      <c r="W127" s="102"/>
      <c r="X127" s="102"/>
    </row>
    <row r="128" spans="1:24">
      <c r="A128" s="103" t="s">
        <v>378</v>
      </c>
      <c r="B128" s="54"/>
      <c r="C128" s="54" t="s">
        <v>148</v>
      </c>
      <c r="D128" s="54"/>
      <c r="E128" s="101" t="s">
        <v>324</v>
      </c>
      <c r="F128" s="102">
        <v>4.68</v>
      </c>
      <c r="G128" s="102" t="s">
        <v>85</v>
      </c>
      <c r="H128" s="102">
        <v>2.1</v>
      </c>
      <c r="I128" s="102">
        <v>0.59</v>
      </c>
      <c r="J128" s="102" t="s">
        <v>85</v>
      </c>
      <c r="K128" s="102">
        <v>7.37</v>
      </c>
      <c r="L128" s="103" t="s">
        <v>150</v>
      </c>
      <c r="N128" s="98"/>
      <c r="O128" s="54"/>
      <c r="P128" s="54"/>
      <c r="Q128" s="54"/>
      <c r="R128" s="101"/>
      <c r="S128" s="102"/>
      <c r="T128" s="102"/>
      <c r="U128" s="102"/>
      <c r="V128" s="102"/>
      <c r="W128" s="102"/>
      <c r="X128" s="102"/>
    </row>
    <row r="129" spans="1:24">
      <c r="A129" s="103" t="s">
        <v>379</v>
      </c>
      <c r="B129" s="54"/>
      <c r="C129" s="54" t="s">
        <v>148</v>
      </c>
      <c r="D129" s="54"/>
      <c r="E129" s="101" t="s">
        <v>380</v>
      </c>
      <c r="F129" s="102">
        <v>4.2</v>
      </c>
      <c r="G129" s="102">
        <v>20.440000000000001</v>
      </c>
      <c r="H129" s="102">
        <v>2.06</v>
      </c>
      <c r="I129" s="102">
        <v>0.59</v>
      </c>
      <c r="J129" s="102">
        <v>25.23</v>
      </c>
      <c r="K129" s="102">
        <v>6.85</v>
      </c>
      <c r="L129" s="103" t="s">
        <v>150</v>
      </c>
      <c r="N129" s="98"/>
      <c r="O129" s="54"/>
      <c r="P129" s="54"/>
      <c r="Q129" s="54"/>
      <c r="R129" s="101"/>
      <c r="S129" s="102"/>
      <c r="T129" s="102"/>
      <c r="U129" s="102"/>
      <c r="V129" s="102"/>
      <c r="W129" s="102"/>
      <c r="X129" s="102"/>
    </row>
    <row r="130" spans="1:24">
      <c r="A130" s="103" t="s">
        <v>381</v>
      </c>
      <c r="B130" s="54"/>
      <c r="C130" s="54" t="s">
        <v>148</v>
      </c>
      <c r="D130" s="54"/>
      <c r="E130" s="101" t="s">
        <v>382</v>
      </c>
      <c r="F130" s="102">
        <v>2.4</v>
      </c>
      <c r="G130" s="102">
        <v>11.25</v>
      </c>
      <c r="H130" s="102" t="s">
        <v>85</v>
      </c>
      <c r="I130" s="102">
        <v>0.13</v>
      </c>
      <c r="J130" s="102">
        <v>13.78</v>
      </c>
      <c r="K130" s="102" t="s">
        <v>85</v>
      </c>
      <c r="L130" s="103" t="s">
        <v>383</v>
      </c>
      <c r="N130" s="98"/>
      <c r="O130" s="54"/>
      <c r="P130" s="54"/>
      <c r="Q130" s="54"/>
      <c r="R130" s="101"/>
      <c r="S130" s="102"/>
      <c r="T130" s="102"/>
      <c r="U130" s="102"/>
      <c r="V130" s="102"/>
      <c r="W130" s="102"/>
      <c r="X130" s="102"/>
    </row>
    <row r="131" spans="1:24">
      <c r="A131" s="103" t="s">
        <v>381</v>
      </c>
      <c r="B131" s="54" t="s">
        <v>83</v>
      </c>
      <c r="C131" s="54" t="s">
        <v>148</v>
      </c>
      <c r="D131" s="54"/>
      <c r="E131" s="101" t="s">
        <v>382</v>
      </c>
      <c r="F131" s="102">
        <v>0</v>
      </c>
      <c r="G131" s="102">
        <v>10.38</v>
      </c>
      <c r="H131" s="102" t="s">
        <v>85</v>
      </c>
      <c r="I131" s="102">
        <v>0.02</v>
      </c>
      <c r="J131" s="102">
        <v>10.4</v>
      </c>
      <c r="K131" s="102" t="s">
        <v>85</v>
      </c>
      <c r="L131" s="103" t="s">
        <v>383</v>
      </c>
      <c r="N131" s="98"/>
      <c r="O131" s="54"/>
      <c r="P131" s="54"/>
      <c r="Q131" s="54"/>
      <c r="R131" s="101"/>
      <c r="S131" s="102"/>
      <c r="T131" s="102"/>
      <c r="U131" s="102"/>
      <c r="V131" s="102"/>
      <c r="W131" s="102"/>
      <c r="X131" s="102"/>
    </row>
    <row r="132" spans="1:24">
      <c r="A132" s="103" t="s">
        <v>381</v>
      </c>
      <c r="B132" s="54">
        <v>26</v>
      </c>
      <c r="C132" s="54" t="s">
        <v>148</v>
      </c>
      <c r="D132" s="54"/>
      <c r="E132" s="101" t="s">
        <v>382</v>
      </c>
      <c r="F132" s="102">
        <v>2.4</v>
      </c>
      <c r="G132" s="102">
        <v>0.87</v>
      </c>
      <c r="H132" s="102">
        <v>0.87</v>
      </c>
      <c r="I132" s="102">
        <v>0.11</v>
      </c>
      <c r="J132" s="102">
        <v>3.38</v>
      </c>
      <c r="K132" s="102">
        <v>3.38</v>
      </c>
      <c r="L132" s="103" t="s">
        <v>383</v>
      </c>
      <c r="N132" s="98"/>
      <c r="O132" s="54"/>
      <c r="P132" s="54"/>
      <c r="Q132" s="54"/>
      <c r="R132" s="101"/>
      <c r="S132" s="102"/>
      <c r="T132" s="102"/>
      <c r="U132" s="102"/>
      <c r="V132" s="102"/>
      <c r="W132" s="102"/>
      <c r="X132" s="102"/>
    </row>
    <row r="133" spans="1:24">
      <c r="A133" s="103" t="s">
        <v>384</v>
      </c>
      <c r="B133" s="54"/>
      <c r="C133" s="54" t="s">
        <v>148</v>
      </c>
      <c r="D133" s="54"/>
      <c r="E133" s="101" t="s">
        <v>385</v>
      </c>
      <c r="F133" s="102">
        <v>2.5</v>
      </c>
      <c r="G133" s="102">
        <v>12.9</v>
      </c>
      <c r="H133" s="102" t="s">
        <v>85</v>
      </c>
      <c r="I133" s="102">
        <v>0.13</v>
      </c>
      <c r="J133" s="102">
        <v>15.53</v>
      </c>
      <c r="K133" s="102" t="s">
        <v>85</v>
      </c>
      <c r="L133" s="103" t="s">
        <v>383</v>
      </c>
      <c r="N133" s="98"/>
      <c r="O133" s="54"/>
      <c r="P133" s="54"/>
      <c r="Q133" s="54"/>
      <c r="R133" s="101"/>
      <c r="S133" s="102"/>
      <c r="T133" s="102"/>
      <c r="U133" s="102"/>
      <c r="V133" s="102"/>
      <c r="W133" s="102"/>
      <c r="X133" s="102"/>
    </row>
    <row r="134" spans="1:24">
      <c r="A134" s="103" t="s">
        <v>384</v>
      </c>
      <c r="B134" s="54" t="s">
        <v>83</v>
      </c>
      <c r="C134" s="54" t="s">
        <v>148</v>
      </c>
      <c r="D134" s="54"/>
      <c r="E134" s="101" t="s">
        <v>385</v>
      </c>
      <c r="F134" s="102">
        <v>0</v>
      </c>
      <c r="G134" s="102">
        <v>12</v>
      </c>
      <c r="H134" s="102" t="s">
        <v>85</v>
      </c>
      <c r="I134" s="102">
        <v>0.02</v>
      </c>
      <c r="J134" s="102">
        <v>12.02</v>
      </c>
      <c r="K134" s="102" t="s">
        <v>85</v>
      </c>
      <c r="L134" s="103" t="s">
        <v>383</v>
      </c>
      <c r="N134" s="98"/>
      <c r="O134" s="54"/>
      <c r="P134" s="54"/>
      <c r="Q134" s="54"/>
      <c r="R134" s="101"/>
      <c r="S134" s="102"/>
      <c r="T134" s="102"/>
      <c r="U134" s="102"/>
      <c r="V134" s="102"/>
      <c r="W134" s="102"/>
      <c r="X134" s="102"/>
    </row>
    <row r="135" spans="1:24">
      <c r="A135" s="103" t="s">
        <v>384</v>
      </c>
      <c r="B135" s="54">
        <v>26</v>
      </c>
      <c r="C135" s="54" t="s">
        <v>148</v>
      </c>
      <c r="D135" s="54"/>
      <c r="E135" s="101" t="s">
        <v>385</v>
      </c>
      <c r="F135" s="102">
        <v>2.5</v>
      </c>
      <c r="G135" s="102">
        <v>0.9</v>
      </c>
      <c r="H135" s="102">
        <v>0.9</v>
      </c>
      <c r="I135" s="102">
        <v>0.11</v>
      </c>
      <c r="J135" s="102">
        <v>3.51</v>
      </c>
      <c r="K135" s="102">
        <v>3.51</v>
      </c>
      <c r="L135" s="103" t="s">
        <v>383</v>
      </c>
      <c r="N135" s="98"/>
      <c r="O135" s="54"/>
      <c r="P135" s="54"/>
      <c r="Q135" s="54"/>
      <c r="R135" s="101"/>
      <c r="S135" s="102"/>
      <c r="T135" s="102"/>
      <c r="U135" s="102"/>
      <c r="V135" s="102"/>
      <c r="W135" s="102"/>
      <c r="X135" s="102"/>
    </row>
    <row r="136" spans="1:24">
      <c r="A136" s="103" t="s">
        <v>386</v>
      </c>
      <c r="B136" s="54"/>
      <c r="C136" s="54" t="s">
        <v>387</v>
      </c>
      <c r="D136" s="54" t="s">
        <v>388</v>
      </c>
      <c r="E136" s="101" t="s">
        <v>389</v>
      </c>
      <c r="F136" s="102">
        <v>2.2799999999999998</v>
      </c>
      <c r="G136" s="102">
        <v>19.8</v>
      </c>
      <c r="H136" s="102" t="s">
        <v>85</v>
      </c>
      <c r="I136" s="102">
        <v>0.12</v>
      </c>
      <c r="J136" s="102">
        <v>22.2</v>
      </c>
      <c r="K136" s="102" t="s">
        <v>85</v>
      </c>
      <c r="L136" s="103" t="s">
        <v>383</v>
      </c>
      <c r="N136" s="98"/>
      <c r="O136" s="54"/>
      <c r="P136" s="54"/>
      <c r="Q136" s="54"/>
      <c r="R136" s="101"/>
      <c r="S136" s="102"/>
      <c r="T136" s="102"/>
      <c r="U136" s="102"/>
      <c r="V136" s="102"/>
      <c r="W136" s="102"/>
      <c r="X136" s="102"/>
    </row>
    <row r="137" spans="1:24">
      <c r="A137" s="103" t="s">
        <v>386</v>
      </c>
      <c r="B137" s="54" t="s">
        <v>83</v>
      </c>
      <c r="C137" s="54" t="s">
        <v>387</v>
      </c>
      <c r="D137" s="54" t="s">
        <v>388</v>
      </c>
      <c r="E137" s="101" t="s">
        <v>389</v>
      </c>
      <c r="F137" s="102">
        <v>0</v>
      </c>
      <c r="G137" s="102">
        <v>18.920000000000002</v>
      </c>
      <c r="H137" s="102" t="s">
        <v>85</v>
      </c>
      <c r="I137" s="102">
        <v>0.02</v>
      </c>
      <c r="J137" s="102">
        <v>18.940000000000001</v>
      </c>
      <c r="K137" s="102" t="s">
        <v>85</v>
      </c>
      <c r="L137" s="103" t="s">
        <v>383</v>
      </c>
      <c r="N137" s="98"/>
      <c r="O137" s="54"/>
      <c r="P137" s="54"/>
      <c r="Q137" s="54"/>
      <c r="R137" s="101"/>
      <c r="S137" s="102"/>
      <c r="T137" s="102"/>
      <c r="U137" s="102"/>
      <c r="V137" s="102"/>
      <c r="W137" s="102"/>
      <c r="X137" s="102"/>
    </row>
    <row r="138" spans="1:24">
      <c r="A138" s="103" t="s">
        <v>386</v>
      </c>
      <c r="B138" s="54">
        <v>26</v>
      </c>
      <c r="C138" s="54" t="s">
        <v>387</v>
      </c>
      <c r="D138" s="54" t="s">
        <v>388</v>
      </c>
      <c r="E138" s="101" t="s">
        <v>389</v>
      </c>
      <c r="F138" s="102">
        <v>2.2799999999999998</v>
      </c>
      <c r="G138" s="102">
        <v>0.88</v>
      </c>
      <c r="H138" s="102">
        <v>0.88</v>
      </c>
      <c r="I138" s="102">
        <v>0.1</v>
      </c>
      <c r="J138" s="102">
        <v>3.26</v>
      </c>
      <c r="K138" s="102">
        <v>3.26</v>
      </c>
      <c r="L138" s="103" t="s">
        <v>383</v>
      </c>
      <c r="N138" s="98"/>
      <c r="O138" s="54"/>
      <c r="P138" s="54"/>
      <c r="Q138" s="54"/>
      <c r="R138" s="101"/>
      <c r="S138" s="102"/>
      <c r="T138" s="102"/>
      <c r="U138" s="102"/>
      <c r="V138" s="102"/>
      <c r="W138" s="102"/>
      <c r="X138" s="102"/>
    </row>
    <row r="139" spans="1:24">
      <c r="A139" s="103" t="s">
        <v>390</v>
      </c>
      <c r="B139" s="54"/>
      <c r="C139" s="54" t="s">
        <v>148</v>
      </c>
      <c r="D139" s="54"/>
      <c r="E139" s="101" t="s">
        <v>391</v>
      </c>
      <c r="F139" s="102">
        <v>0.22</v>
      </c>
      <c r="G139" s="102">
        <v>0.97</v>
      </c>
      <c r="H139" s="102" t="s">
        <v>85</v>
      </c>
      <c r="I139" s="102">
        <v>0.02</v>
      </c>
      <c r="J139" s="102">
        <v>1.21</v>
      </c>
      <c r="K139" s="102" t="s">
        <v>85</v>
      </c>
      <c r="L139" s="103" t="s">
        <v>383</v>
      </c>
      <c r="N139" s="98"/>
      <c r="O139" s="54"/>
      <c r="P139" s="54"/>
      <c r="Q139" s="54"/>
      <c r="R139" s="101"/>
      <c r="S139" s="102"/>
      <c r="T139" s="102"/>
      <c r="U139" s="102"/>
      <c r="V139" s="102"/>
      <c r="W139" s="102"/>
      <c r="X139" s="102"/>
    </row>
    <row r="140" spans="1:24">
      <c r="A140" s="103" t="s">
        <v>390</v>
      </c>
      <c r="B140" s="54" t="s">
        <v>83</v>
      </c>
      <c r="C140" s="54" t="s">
        <v>148</v>
      </c>
      <c r="D140" s="54"/>
      <c r="E140" s="101" t="s">
        <v>391</v>
      </c>
      <c r="F140" s="102">
        <v>0</v>
      </c>
      <c r="G140" s="102">
        <v>0.87</v>
      </c>
      <c r="H140" s="102" t="s">
        <v>85</v>
      </c>
      <c r="I140" s="102">
        <v>0.01</v>
      </c>
      <c r="J140" s="102">
        <v>0.88</v>
      </c>
      <c r="K140" s="102" t="s">
        <v>85</v>
      </c>
      <c r="L140" s="103" t="s">
        <v>383</v>
      </c>
      <c r="N140" s="98"/>
      <c r="O140" s="54"/>
      <c r="P140" s="54"/>
      <c r="Q140" s="54"/>
      <c r="R140" s="101"/>
      <c r="S140" s="102"/>
      <c r="T140" s="102"/>
      <c r="U140" s="102"/>
      <c r="V140" s="102"/>
      <c r="W140" s="102"/>
      <c r="X140" s="102"/>
    </row>
    <row r="141" spans="1:24">
      <c r="A141" s="103" t="s">
        <v>390</v>
      </c>
      <c r="B141" s="54">
        <v>26</v>
      </c>
      <c r="C141" s="54" t="s">
        <v>148</v>
      </c>
      <c r="D141" s="54"/>
      <c r="E141" s="101" t="s">
        <v>391</v>
      </c>
      <c r="F141" s="102">
        <v>0.22</v>
      </c>
      <c r="G141" s="102">
        <v>0.1</v>
      </c>
      <c r="H141" s="102">
        <v>0.1</v>
      </c>
      <c r="I141" s="102">
        <v>0.01</v>
      </c>
      <c r="J141" s="102">
        <v>0.33</v>
      </c>
      <c r="K141" s="102">
        <v>0.33</v>
      </c>
      <c r="L141" s="103" t="s">
        <v>383</v>
      </c>
      <c r="N141" s="98"/>
      <c r="O141" s="54"/>
      <c r="P141" s="54"/>
      <c r="Q141" s="54"/>
      <c r="R141" s="101"/>
      <c r="S141" s="102"/>
      <c r="T141" s="102"/>
      <c r="U141" s="102"/>
      <c r="V141" s="102"/>
      <c r="W141" s="102"/>
      <c r="X141" s="102"/>
    </row>
    <row r="142" spans="1:24">
      <c r="A142" s="103" t="s">
        <v>392</v>
      </c>
      <c r="B142" s="54"/>
      <c r="C142" s="54" t="s">
        <v>148</v>
      </c>
      <c r="D142" s="54"/>
      <c r="E142" s="101" t="s">
        <v>391</v>
      </c>
      <c r="F142" s="102">
        <v>0.75</v>
      </c>
      <c r="G142" s="102">
        <v>1.28</v>
      </c>
      <c r="H142" s="102" t="s">
        <v>85</v>
      </c>
      <c r="I142" s="102">
        <v>0.02</v>
      </c>
      <c r="J142" s="102">
        <v>2.0499999999999998</v>
      </c>
      <c r="K142" s="102" t="s">
        <v>85</v>
      </c>
      <c r="L142" s="103" t="s">
        <v>383</v>
      </c>
      <c r="N142" s="98"/>
      <c r="O142" s="54"/>
      <c r="P142" s="54"/>
      <c r="Q142" s="54"/>
      <c r="R142" s="101"/>
      <c r="S142" s="102"/>
      <c r="T142" s="102"/>
      <c r="U142" s="102"/>
      <c r="V142" s="102"/>
      <c r="W142" s="102"/>
      <c r="X142" s="102"/>
    </row>
    <row r="143" spans="1:24">
      <c r="A143" s="103" t="s">
        <v>392</v>
      </c>
      <c r="B143" s="54" t="s">
        <v>83</v>
      </c>
      <c r="C143" s="54" t="s">
        <v>148</v>
      </c>
      <c r="D143" s="54"/>
      <c r="E143" s="101" t="s">
        <v>391</v>
      </c>
      <c r="F143" s="102">
        <v>0</v>
      </c>
      <c r="G143" s="102">
        <v>0.96</v>
      </c>
      <c r="H143" s="102" t="s">
        <v>85</v>
      </c>
      <c r="I143" s="102">
        <v>0.01</v>
      </c>
      <c r="J143" s="102">
        <v>0.97</v>
      </c>
      <c r="K143" s="102" t="s">
        <v>85</v>
      </c>
      <c r="L143" s="103" t="s">
        <v>383</v>
      </c>
      <c r="N143" s="98"/>
      <c r="O143" s="54"/>
      <c r="P143" s="54"/>
      <c r="Q143" s="54"/>
      <c r="R143" s="101"/>
      <c r="S143" s="102"/>
      <c r="T143" s="102"/>
      <c r="U143" s="102"/>
      <c r="V143" s="102"/>
      <c r="W143" s="102"/>
      <c r="X143" s="102"/>
    </row>
    <row r="144" spans="1:24">
      <c r="A144" s="103" t="s">
        <v>392</v>
      </c>
      <c r="B144" s="54">
        <v>26</v>
      </c>
      <c r="C144" s="54" t="s">
        <v>148</v>
      </c>
      <c r="D144" s="54"/>
      <c r="E144" s="101" t="s">
        <v>391</v>
      </c>
      <c r="F144" s="102">
        <v>0.75</v>
      </c>
      <c r="G144" s="102">
        <v>0.32</v>
      </c>
      <c r="H144" s="102">
        <v>0.32</v>
      </c>
      <c r="I144" s="102">
        <v>0.01</v>
      </c>
      <c r="J144" s="102">
        <v>1.08</v>
      </c>
      <c r="K144" s="102">
        <v>1.08</v>
      </c>
      <c r="L144" s="103" t="s">
        <v>383</v>
      </c>
      <c r="N144" s="98"/>
      <c r="O144" s="54"/>
      <c r="P144" s="54"/>
      <c r="Q144" s="54"/>
      <c r="R144" s="101"/>
      <c r="S144" s="102"/>
      <c r="T144" s="102"/>
      <c r="U144" s="102"/>
      <c r="V144" s="102"/>
      <c r="W144" s="102"/>
      <c r="X144" s="102"/>
    </row>
    <row r="145" spans="1:24">
      <c r="A145" s="103" t="s">
        <v>393</v>
      </c>
      <c r="B145" s="54"/>
      <c r="C145" s="54" t="s">
        <v>148</v>
      </c>
      <c r="D145" s="54"/>
      <c r="E145" s="101" t="s">
        <v>394</v>
      </c>
      <c r="F145" s="102">
        <v>1.28</v>
      </c>
      <c r="G145" s="102">
        <v>5.17</v>
      </c>
      <c r="H145" s="102" t="s">
        <v>85</v>
      </c>
      <c r="I145" s="102">
        <v>7.0000000000000007E-2</v>
      </c>
      <c r="J145" s="102">
        <v>6.52</v>
      </c>
      <c r="K145" s="102" t="s">
        <v>85</v>
      </c>
      <c r="L145" s="103" t="s">
        <v>150</v>
      </c>
      <c r="N145" s="98"/>
      <c r="O145" s="54"/>
      <c r="P145" s="54"/>
      <c r="Q145" s="54"/>
      <c r="R145" s="101"/>
      <c r="S145" s="102"/>
      <c r="T145" s="102"/>
      <c r="U145" s="102"/>
      <c r="V145" s="102"/>
      <c r="W145" s="102"/>
      <c r="X145" s="102"/>
    </row>
    <row r="146" spans="1:24">
      <c r="A146" s="103" t="s">
        <v>393</v>
      </c>
      <c r="B146" s="54" t="s">
        <v>83</v>
      </c>
      <c r="C146" s="54" t="s">
        <v>148</v>
      </c>
      <c r="D146" s="54"/>
      <c r="E146" s="101" t="s">
        <v>394</v>
      </c>
      <c r="F146" s="102">
        <v>0</v>
      </c>
      <c r="G146" s="102">
        <v>4.6100000000000003</v>
      </c>
      <c r="H146" s="102" t="s">
        <v>85</v>
      </c>
      <c r="I146" s="102">
        <v>0.02</v>
      </c>
      <c r="J146" s="102">
        <v>4.63</v>
      </c>
      <c r="K146" s="102" t="s">
        <v>85</v>
      </c>
      <c r="L146" s="103" t="s">
        <v>150</v>
      </c>
      <c r="N146" s="98"/>
      <c r="O146" s="54"/>
      <c r="P146" s="54"/>
      <c r="Q146" s="54"/>
      <c r="R146" s="101"/>
      <c r="S146" s="102"/>
      <c r="T146" s="102"/>
      <c r="U146" s="102"/>
      <c r="V146" s="102"/>
      <c r="W146" s="102"/>
      <c r="X146" s="102"/>
    </row>
    <row r="147" spans="1:24">
      <c r="A147" s="103" t="s">
        <v>393</v>
      </c>
      <c r="B147" s="54">
        <v>26</v>
      </c>
      <c r="C147" s="54" t="s">
        <v>148</v>
      </c>
      <c r="D147" s="54"/>
      <c r="E147" s="101" t="s">
        <v>394</v>
      </c>
      <c r="F147" s="102">
        <v>1.28</v>
      </c>
      <c r="G147" s="102">
        <v>0.56000000000000005</v>
      </c>
      <c r="H147" s="102">
        <v>0.56000000000000005</v>
      </c>
      <c r="I147" s="102">
        <v>0.05</v>
      </c>
      <c r="J147" s="102">
        <v>1.89</v>
      </c>
      <c r="K147" s="102">
        <v>1.89</v>
      </c>
      <c r="L147" s="103" t="s">
        <v>150</v>
      </c>
      <c r="N147" s="98"/>
      <c r="O147" s="54"/>
      <c r="P147" s="54"/>
      <c r="Q147" s="54"/>
      <c r="R147" s="101"/>
      <c r="S147" s="102"/>
      <c r="T147" s="102"/>
      <c r="U147" s="102"/>
      <c r="V147" s="102"/>
      <c r="W147" s="102"/>
      <c r="X147" s="102"/>
    </row>
    <row r="148" spans="1:24">
      <c r="A148" s="103" t="s">
        <v>395</v>
      </c>
      <c r="B148" s="54"/>
      <c r="C148" s="54" t="s">
        <v>148</v>
      </c>
      <c r="D148" s="54"/>
      <c r="E148" s="101" t="s">
        <v>396</v>
      </c>
      <c r="F148" s="102">
        <v>0.18</v>
      </c>
      <c r="G148" s="102">
        <v>0.59</v>
      </c>
      <c r="H148" s="102" t="s">
        <v>85</v>
      </c>
      <c r="I148" s="102">
        <v>0.01</v>
      </c>
      <c r="J148" s="102">
        <v>0.78</v>
      </c>
      <c r="K148" s="102" t="s">
        <v>85</v>
      </c>
      <c r="L148" s="103" t="s">
        <v>257</v>
      </c>
      <c r="N148" s="98"/>
      <c r="O148" s="54"/>
      <c r="P148" s="54"/>
      <c r="Q148" s="54"/>
      <c r="R148" s="101"/>
      <c r="S148" s="102"/>
      <c r="T148" s="102"/>
      <c r="U148" s="102"/>
      <c r="V148" s="102"/>
      <c r="W148" s="102"/>
      <c r="X148" s="102"/>
    </row>
    <row r="149" spans="1:24">
      <c r="A149" s="103" t="s">
        <v>395</v>
      </c>
      <c r="B149" s="54" t="s">
        <v>83</v>
      </c>
      <c r="C149" s="54" t="s">
        <v>148</v>
      </c>
      <c r="D149" s="54"/>
      <c r="E149" s="101" t="s">
        <v>396</v>
      </c>
      <c r="F149" s="102">
        <v>0</v>
      </c>
      <c r="G149" s="102">
        <v>0.51</v>
      </c>
      <c r="H149" s="102" t="s">
        <v>85</v>
      </c>
      <c r="I149" s="102">
        <v>0</v>
      </c>
      <c r="J149" s="102">
        <v>0.51</v>
      </c>
      <c r="K149" s="102" t="s">
        <v>85</v>
      </c>
      <c r="L149" s="103" t="s">
        <v>257</v>
      </c>
      <c r="N149" s="98"/>
      <c r="O149" s="54"/>
      <c r="P149" s="54"/>
      <c r="Q149" s="54"/>
      <c r="R149" s="101"/>
      <c r="S149" s="102"/>
      <c r="T149" s="102"/>
      <c r="U149" s="102"/>
      <c r="V149" s="102"/>
      <c r="W149" s="102"/>
      <c r="X149" s="102"/>
    </row>
    <row r="150" spans="1:24">
      <c r="A150" s="103" t="s">
        <v>395</v>
      </c>
      <c r="B150" s="54">
        <v>26</v>
      </c>
      <c r="C150" s="54" t="s">
        <v>148</v>
      </c>
      <c r="D150" s="54"/>
      <c r="E150" s="101" t="s">
        <v>396</v>
      </c>
      <c r="F150" s="102">
        <v>0.18</v>
      </c>
      <c r="G150" s="102">
        <v>0.08</v>
      </c>
      <c r="H150" s="102">
        <v>0.08</v>
      </c>
      <c r="I150" s="102">
        <v>0.01</v>
      </c>
      <c r="J150" s="102">
        <v>0.27</v>
      </c>
      <c r="K150" s="102">
        <v>0.27</v>
      </c>
      <c r="L150" s="103" t="s">
        <v>257</v>
      </c>
      <c r="N150" s="98"/>
      <c r="O150" s="54"/>
      <c r="P150" s="54"/>
      <c r="Q150" s="54"/>
      <c r="R150" s="101"/>
      <c r="S150" s="102"/>
      <c r="T150" s="102"/>
      <c r="U150" s="102"/>
      <c r="V150" s="102"/>
      <c r="W150" s="102"/>
      <c r="X150" s="102"/>
    </row>
    <row r="151" spans="1:24">
      <c r="A151" s="103" t="s">
        <v>397</v>
      </c>
      <c r="B151" s="54"/>
      <c r="C151" s="54" t="s">
        <v>148</v>
      </c>
      <c r="D151" s="54"/>
      <c r="E151" s="101" t="s">
        <v>398</v>
      </c>
      <c r="F151" s="102">
        <v>1.44</v>
      </c>
      <c r="G151" s="102">
        <v>6.76</v>
      </c>
      <c r="H151" s="102" t="s">
        <v>85</v>
      </c>
      <c r="I151" s="102">
        <v>7.0000000000000007E-2</v>
      </c>
      <c r="J151" s="102">
        <v>8.27</v>
      </c>
      <c r="K151" s="102" t="s">
        <v>85</v>
      </c>
      <c r="L151" s="103" t="s">
        <v>150</v>
      </c>
      <c r="N151" s="98"/>
      <c r="O151" s="54"/>
      <c r="P151" s="54"/>
      <c r="Q151" s="54"/>
      <c r="R151" s="101"/>
      <c r="S151" s="102"/>
      <c r="T151" s="102"/>
      <c r="U151" s="102"/>
      <c r="V151" s="102"/>
      <c r="W151" s="102"/>
      <c r="X151" s="102"/>
    </row>
    <row r="152" spans="1:24">
      <c r="A152" s="103" t="s">
        <v>397</v>
      </c>
      <c r="B152" s="54" t="s">
        <v>83</v>
      </c>
      <c r="C152" s="54" t="s">
        <v>148</v>
      </c>
      <c r="D152" s="54"/>
      <c r="E152" s="101" t="s">
        <v>398</v>
      </c>
      <c r="F152" s="102">
        <v>0</v>
      </c>
      <c r="G152" s="102">
        <v>6.12</v>
      </c>
      <c r="H152" s="102" t="s">
        <v>85</v>
      </c>
      <c r="I152" s="102">
        <v>0.02</v>
      </c>
      <c r="J152" s="102">
        <v>6.14</v>
      </c>
      <c r="K152" s="102" t="s">
        <v>85</v>
      </c>
      <c r="L152" s="103" t="s">
        <v>150</v>
      </c>
      <c r="N152" s="98"/>
      <c r="O152" s="54"/>
      <c r="P152" s="54"/>
      <c r="Q152" s="54"/>
      <c r="R152" s="101"/>
      <c r="S152" s="102"/>
      <c r="T152" s="102"/>
      <c r="U152" s="102"/>
      <c r="V152" s="102"/>
      <c r="W152" s="102"/>
      <c r="X152" s="102"/>
    </row>
    <row r="153" spans="1:24">
      <c r="A153" s="103" t="s">
        <v>397</v>
      </c>
      <c r="B153" s="54">
        <v>26</v>
      </c>
      <c r="C153" s="54" t="s">
        <v>148</v>
      </c>
      <c r="D153" s="54"/>
      <c r="E153" s="101" t="s">
        <v>398</v>
      </c>
      <c r="F153" s="102">
        <v>1.44</v>
      </c>
      <c r="G153" s="102">
        <v>0.64</v>
      </c>
      <c r="H153" s="102">
        <v>0.64</v>
      </c>
      <c r="I153" s="102">
        <v>0.05</v>
      </c>
      <c r="J153" s="102">
        <v>2.13</v>
      </c>
      <c r="K153" s="102">
        <v>2.13</v>
      </c>
      <c r="L153" s="103" t="s">
        <v>150</v>
      </c>
      <c r="N153" s="98"/>
      <c r="O153" s="54"/>
      <c r="P153" s="54"/>
      <c r="Q153" s="54"/>
      <c r="R153" s="101"/>
      <c r="S153" s="102"/>
      <c r="T153" s="102"/>
      <c r="U153" s="102"/>
      <c r="V153" s="102"/>
      <c r="W153" s="102"/>
      <c r="X153" s="102"/>
    </row>
    <row r="154" spans="1:24">
      <c r="A154" s="103" t="s">
        <v>399</v>
      </c>
      <c r="B154" s="54"/>
      <c r="C154" s="54" t="s">
        <v>148</v>
      </c>
      <c r="D154" s="54"/>
      <c r="E154" s="101" t="s">
        <v>400</v>
      </c>
      <c r="F154" s="102">
        <v>1.44</v>
      </c>
      <c r="G154" s="102">
        <v>3.64</v>
      </c>
      <c r="H154" s="102" t="s">
        <v>85</v>
      </c>
      <c r="I154" s="102">
        <v>0.06</v>
      </c>
      <c r="J154" s="102">
        <v>5.14</v>
      </c>
      <c r="K154" s="102" t="s">
        <v>85</v>
      </c>
      <c r="L154" s="103" t="s">
        <v>150</v>
      </c>
      <c r="N154" s="98"/>
      <c r="O154" s="54"/>
      <c r="P154" s="54"/>
      <c r="Q154" s="54"/>
      <c r="R154" s="101"/>
      <c r="S154" s="102"/>
      <c r="T154" s="102"/>
      <c r="U154" s="102"/>
      <c r="V154" s="102"/>
      <c r="W154" s="102"/>
      <c r="X154" s="102"/>
    </row>
    <row r="155" spans="1:24">
      <c r="A155" s="103" t="s">
        <v>399</v>
      </c>
      <c r="B155" s="54" t="s">
        <v>83</v>
      </c>
      <c r="C155" s="54" t="s">
        <v>148</v>
      </c>
      <c r="D155" s="54"/>
      <c r="E155" s="101" t="s">
        <v>400</v>
      </c>
      <c r="F155" s="102">
        <v>0</v>
      </c>
      <c r="G155" s="102">
        <v>3</v>
      </c>
      <c r="H155" s="102" t="s">
        <v>85</v>
      </c>
      <c r="I155" s="102">
        <v>0.02</v>
      </c>
      <c r="J155" s="102">
        <v>3.02</v>
      </c>
      <c r="K155" s="102" t="s">
        <v>85</v>
      </c>
      <c r="L155" s="103" t="s">
        <v>150</v>
      </c>
      <c r="N155" s="98"/>
      <c r="O155" s="54"/>
      <c r="P155" s="54"/>
      <c r="Q155" s="54"/>
      <c r="R155" s="101"/>
      <c r="S155" s="102"/>
      <c r="T155" s="102"/>
      <c r="U155" s="102"/>
      <c r="V155" s="102"/>
      <c r="W155" s="102"/>
      <c r="X155" s="102"/>
    </row>
    <row r="156" spans="1:24">
      <c r="A156" s="103" t="s">
        <v>399</v>
      </c>
      <c r="B156" s="54">
        <v>26</v>
      </c>
      <c r="C156" s="54" t="s">
        <v>148</v>
      </c>
      <c r="D156" s="54"/>
      <c r="E156" s="101" t="s">
        <v>400</v>
      </c>
      <c r="F156" s="102">
        <v>1.44</v>
      </c>
      <c r="G156" s="102">
        <v>0.64</v>
      </c>
      <c r="H156" s="102">
        <v>0.64</v>
      </c>
      <c r="I156" s="102">
        <v>0.04</v>
      </c>
      <c r="J156" s="102">
        <v>2.12</v>
      </c>
      <c r="K156" s="102">
        <v>2.12</v>
      </c>
      <c r="L156" s="103" t="s">
        <v>150</v>
      </c>
      <c r="N156" s="98"/>
      <c r="O156" s="54"/>
      <c r="P156" s="54"/>
      <c r="Q156" s="54"/>
      <c r="R156" s="101"/>
      <c r="S156" s="102"/>
      <c r="T156" s="102"/>
      <c r="U156" s="102"/>
      <c r="V156" s="102"/>
      <c r="W156" s="102"/>
      <c r="X156" s="102"/>
    </row>
    <row r="157" spans="1:24">
      <c r="A157" s="103" t="s">
        <v>401</v>
      </c>
      <c r="B157" s="54"/>
      <c r="C157" s="54" t="s">
        <v>148</v>
      </c>
      <c r="D157" s="54"/>
      <c r="E157" s="101" t="s">
        <v>402</v>
      </c>
      <c r="F157" s="102">
        <v>0.91</v>
      </c>
      <c r="G157" s="102">
        <v>3.37</v>
      </c>
      <c r="H157" s="102" t="s">
        <v>85</v>
      </c>
      <c r="I157" s="102">
        <v>0.06</v>
      </c>
      <c r="J157" s="102">
        <v>4.34</v>
      </c>
      <c r="K157" s="102" t="s">
        <v>85</v>
      </c>
      <c r="L157" s="103" t="s">
        <v>150</v>
      </c>
      <c r="N157" s="98"/>
      <c r="O157" s="54"/>
      <c r="P157" s="54"/>
      <c r="Q157" s="54"/>
      <c r="R157" s="101"/>
      <c r="S157" s="102"/>
      <c r="T157" s="102"/>
      <c r="U157" s="102"/>
      <c r="V157" s="102"/>
      <c r="W157" s="102"/>
      <c r="X157" s="102"/>
    </row>
    <row r="158" spans="1:24">
      <c r="A158" s="103" t="s">
        <v>401</v>
      </c>
      <c r="B158" s="54" t="s">
        <v>83</v>
      </c>
      <c r="C158" s="54" t="s">
        <v>148</v>
      </c>
      <c r="D158" s="54"/>
      <c r="E158" s="101" t="s">
        <v>402</v>
      </c>
      <c r="F158" s="102">
        <v>0</v>
      </c>
      <c r="G158" s="102">
        <v>2.97</v>
      </c>
      <c r="H158" s="102" t="s">
        <v>85</v>
      </c>
      <c r="I158" s="102">
        <v>0.02</v>
      </c>
      <c r="J158" s="102">
        <v>2.99</v>
      </c>
      <c r="K158" s="102" t="s">
        <v>85</v>
      </c>
      <c r="L158" s="103" t="s">
        <v>150</v>
      </c>
      <c r="N158" s="98"/>
      <c r="O158" s="54"/>
      <c r="P158" s="54"/>
      <c r="Q158" s="54"/>
      <c r="R158" s="101"/>
      <c r="S158" s="102"/>
      <c r="T158" s="102"/>
      <c r="U158" s="102"/>
      <c r="V158" s="102"/>
      <c r="W158" s="102"/>
      <c r="X158" s="102"/>
    </row>
    <row r="159" spans="1:24">
      <c r="A159" s="103" t="s">
        <v>401</v>
      </c>
      <c r="B159" s="54">
        <v>26</v>
      </c>
      <c r="C159" s="54" t="s">
        <v>148</v>
      </c>
      <c r="D159" s="54"/>
      <c r="E159" s="101" t="s">
        <v>402</v>
      </c>
      <c r="F159" s="102">
        <v>0.91</v>
      </c>
      <c r="G159" s="102">
        <v>0.4</v>
      </c>
      <c r="H159" s="102">
        <v>0.4</v>
      </c>
      <c r="I159" s="102">
        <v>0.04</v>
      </c>
      <c r="J159" s="102">
        <v>1.35</v>
      </c>
      <c r="K159" s="102">
        <v>1.35</v>
      </c>
      <c r="L159" s="103" t="s">
        <v>150</v>
      </c>
      <c r="N159" s="98"/>
      <c r="O159" s="54"/>
      <c r="P159" s="54"/>
      <c r="Q159" s="54"/>
      <c r="R159" s="101"/>
      <c r="S159" s="102"/>
      <c r="T159" s="102"/>
      <c r="U159" s="102"/>
      <c r="V159" s="102"/>
      <c r="W159" s="102"/>
      <c r="X159" s="102"/>
    </row>
    <row r="160" spans="1:24">
      <c r="A160" s="103" t="s">
        <v>403</v>
      </c>
      <c r="B160" s="54"/>
      <c r="C160" s="54" t="s">
        <v>148</v>
      </c>
      <c r="D160" s="54"/>
      <c r="E160" s="101" t="s">
        <v>404</v>
      </c>
      <c r="F160" s="102">
        <v>0.97</v>
      </c>
      <c r="G160" s="102">
        <v>4.82</v>
      </c>
      <c r="H160" s="102" t="s">
        <v>85</v>
      </c>
      <c r="I160" s="102">
        <v>0.06</v>
      </c>
      <c r="J160" s="102">
        <v>5.85</v>
      </c>
      <c r="K160" s="102" t="s">
        <v>85</v>
      </c>
      <c r="L160" s="103" t="s">
        <v>150</v>
      </c>
      <c r="N160" s="98"/>
      <c r="O160" s="54"/>
      <c r="P160" s="54"/>
      <c r="Q160" s="54"/>
      <c r="R160" s="101"/>
      <c r="S160" s="102"/>
      <c r="T160" s="102"/>
      <c r="U160" s="102"/>
      <c r="V160" s="102"/>
      <c r="W160" s="102"/>
      <c r="X160" s="102"/>
    </row>
    <row r="161" spans="1:24">
      <c r="A161" s="103" t="s">
        <v>403</v>
      </c>
      <c r="B161" s="54" t="s">
        <v>83</v>
      </c>
      <c r="C161" s="54" t="s">
        <v>148</v>
      </c>
      <c r="D161" s="54"/>
      <c r="E161" s="101" t="s">
        <v>404</v>
      </c>
      <c r="F161" s="102">
        <v>0</v>
      </c>
      <c r="G161" s="102">
        <v>4.4000000000000004</v>
      </c>
      <c r="H161" s="102" t="s">
        <v>85</v>
      </c>
      <c r="I161" s="102">
        <v>0.01</v>
      </c>
      <c r="J161" s="102">
        <v>4.41</v>
      </c>
      <c r="K161" s="102" t="s">
        <v>85</v>
      </c>
      <c r="L161" s="103" t="s">
        <v>150</v>
      </c>
      <c r="N161" s="98"/>
      <c r="O161" s="54"/>
      <c r="P161" s="54"/>
      <c r="Q161" s="54"/>
      <c r="R161" s="101"/>
      <c r="S161" s="102"/>
      <c r="T161" s="102"/>
      <c r="U161" s="102"/>
      <c r="V161" s="102"/>
      <c r="W161" s="102"/>
      <c r="X161" s="102"/>
    </row>
    <row r="162" spans="1:24">
      <c r="A162" s="103" t="s">
        <v>403</v>
      </c>
      <c r="B162" s="54">
        <v>26</v>
      </c>
      <c r="C162" s="54" t="s">
        <v>148</v>
      </c>
      <c r="D162" s="54"/>
      <c r="E162" s="101" t="s">
        <v>404</v>
      </c>
      <c r="F162" s="102">
        <v>0.97</v>
      </c>
      <c r="G162" s="102">
        <v>0.42</v>
      </c>
      <c r="H162" s="102">
        <v>0.42</v>
      </c>
      <c r="I162" s="102">
        <v>0.05</v>
      </c>
      <c r="J162" s="102">
        <v>1.44</v>
      </c>
      <c r="K162" s="102">
        <v>1.44</v>
      </c>
      <c r="L162" s="103" t="s">
        <v>150</v>
      </c>
      <c r="N162" s="98"/>
      <c r="O162" s="54"/>
      <c r="P162" s="54"/>
      <c r="Q162" s="54"/>
      <c r="R162" s="101"/>
      <c r="S162" s="102"/>
      <c r="T162" s="102"/>
      <c r="U162" s="102"/>
      <c r="V162" s="102"/>
      <c r="W162" s="102"/>
      <c r="X162" s="102"/>
    </row>
    <row r="163" spans="1:24">
      <c r="A163" s="103" t="s">
        <v>405</v>
      </c>
      <c r="B163" s="54"/>
      <c r="C163" s="54" t="s">
        <v>148</v>
      </c>
      <c r="D163" s="54"/>
      <c r="E163" s="101" t="s">
        <v>406</v>
      </c>
      <c r="F163" s="102">
        <v>1.59</v>
      </c>
      <c r="G163" s="102">
        <v>13.1</v>
      </c>
      <c r="H163" s="102" t="s">
        <v>85</v>
      </c>
      <c r="I163" s="102">
        <v>0.12</v>
      </c>
      <c r="J163" s="102">
        <v>14.81</v>
      </c>
      <c r="K163" s="102" t="s">
        <v>85</v>
      </c>
      <c r="L163" s="103" t="s">
        <v>150</v>
      </c>
      <c r="N163" s="98"/>
      <c r="O163" s="54"/>
      <c r="P163" s="54"/>
      <c r="Q163" s="54"/>
      <c r="R163" s="101"/>
      <c r="S163" s="102"/>
      <c r="T163" s="102"/>
      <c r="U163" s="102"/>
      <c r="V163" s="102"/>
      <c r="W163" s="102"/>
      <c r="X163" s="102"/>
    </row>
    <row r="164" spans="1:24">
      <c r="A164" s="103" t="s">
        <v>405</v>
      </c>
      <c r="B164" s="54" t="s">
        <v>83</v>
      </c>
      <c r="C164" s="54" t="s">
        <v>148</v>
      </c>
      <c r="D164" s="54"/>
      <c r="E164" s="101" t="s">
        <v>406</v>
      </c>
      <c r="F164" s="102">
        <v>0</v>
      </c>
      <c r="G164" s="102">
        <v>12.42</v>
      </c>
      <c r="H164" s="102" t="s">
        <v>85</v>
      </c>
      <c r="I164" s="102">
        <v>0.01</v>
      </c>
      <c r="J164" s="102">
        <v>12.43</v>
      </c>
      <c r="K164" s="102" t="s">
        <v>85</v>
      </c>
      <c r="L164" s="103" t="s">
        <v>150</v>
      </c>
      <c r="N164" s="98"/>
      <c r="O164" s="54"/>
      <c r="P164" s="54"/>
      <c r="Q164" s="54"/>
      <c r="R164" s="101"/>
      <c r="S164" s="102"/>
      <c r="T164" s="102"/>
      <c r="U164" s="102"/>
      <c r="V164" s="102"/>
      <c r="W164" s="102"/>
      <c r="X164" s="102"/>
    </row>
    <row r="165" spans="1:24">
      <c r="A165" s="103" t="s">
        <v>405</v>
      </c>
      <c r="B165" s="54">
        <v>26</v>
      </c>
      <c r="C165" s="54" t="s">
        <v>148</v>
      </c>
      <c r="D165" s="54"/>
      <c r="E165" s="101" t="s">
        <v>406</v>
      </c>
      <c r="F165" s="102">
        <v>1.59</v>
      </c>
      <c r="G165" s="102">
        <v>0.68</v>
      </c>
      <c r="H165" s="102">
        <v>0.68</v>
      </c>
      <c r="I165" s="102">
        <v>0.11</v>
      </c>
      <c r="J165" s="102">
        <v>2.38</v>
      </c>
      <c r="K165" s="102">
        <v>2.38</v>
      </c>
      <c r="L165" s="103" t="s">
        <v>150</v>
      </c>
      <c r="N165" s="98"/>
      <c r="O165" s="54"/>
      <c r="P165" s="54"/>
      <c r="Q165" s="54"/>
      <c r="R165" s="101"/>
      <c r="S165" s="102"/>
      <c r="T165" s="102"/>
      <c r="U165" s="102"/>
      <c r="V165" s="102"/>
      <c r="W165" s="102"/>
      <c r="X165" s="102"/>
    </row>
    <row r="166" spans="1:24">
      <c r="A166" s="103" t="s">
        <v>407</v>
      </c>
      <c r="B166" s="54"/>
      <c r="C166" s="54" t="s">
        <v>148</v>
      </c>
      <c r="D166" s="54"/>
      <c r="E166" s="101" t="s">
        <v>408</v>
      </c>
      <c r="F166" s="102">
        <v>0.97</v>
      </c>
      <c r="G166" s="102">
        <v>4.0999999999999996</v>
      </c>
      <c r="H166" s="102" t="s">
        <v>85</v>
      </c>
      <c r="I166" s="102">
        <v>0.05</v>
      </c>
      <c r="J166" s="102">
        <v>5.12</v>
      </c>
      <c r="K166" s="102" t="s">
        <v>85</v>
      </c>
      <c r="L166" s="103" t="s">
        <v>150</v>
      </c>
      <c r="N166" s="98"/>
      <c r="O166" s="54"/>
      <c r="P166" s="54"/>
      <c r="Q166" s="54"/>
      <c r="R166" s="101"/>
      <c r="S166" s="102"/>
      <c r="T166" s="102"/>
      <c r="U166" s="102"/>
      <c r="V166" s="102"/>
      <c r="W166" s="102"/>
      <c r="X166" s="102"/>
    </row>
    <row r="167" spans="1:24">
      <c r="A167" s="103" t="s">
        <v>407</v>
      </c>
      <c r="B167" s="54" t="s">
        <v>83</v>
      </c>
      <c r="C167" s="54" t="s">
        <v>148</v>
      </c>
      <c r="D167" s="54"/>
      <c r="E167" s="101" t="s">
        <v>408</v>
      </c>
      <c r="F167" s="102">
        <v>0</v>
      </c>
      <c r="G167" s="102">
        <v>3.68</v>
      </c>
      <c r="H167" s="102" t="s">
        <v>85</v>
      </c>
      <c r="I167" s="102">
        <v>0.01</v>
      </c>
      <c r="J167" s="102">
        <v>3.69</v>
      </c>
      <c r="K167" s="102" t="s">
        <v>85</v>
      </c>
      <c r="L167" s="103" t="s">
        <v>150</v>
      </c>
      <c r="N167" s="98"/>
      <c r="O167" s="54"/>
      <c r="P167" s="54"/>
      <c r="Q167" s="54"/>
      <c r="R167" s="101"/>
      <c r="S167" s="102"/>
      <c r="T167" s="102"/>
      <c r="U167" s="102"/>
      <c r="V167" s="102"/>
      <c r="W167" s="102"/>
      <c r="X167" s="102"/>
    </row>
    <row r="168" spans="1:24">
      <c r="A168" s="103" t="s">
        <v>407</v>
      </c>
      <c r="B168" s="54">
        <v>26</v>
      </c>
      <c r="C168" s="54" t="s">
        <v>148</v>
      </c>
      <c r="D168" s="54"/>
      <c r="E168" s="101" t="s">
        <v>408</v>
      </c>
      <c r="F168" s="102">
        <v>0.97</v>
      </c>
      <c r="G168" s="102">
        <v>0.42</v>
      </c>
      <c r="H168" s="102">
        <v>0.42</v>
      </c>
      <c r="I168" s="102">
        <v>0.04</v>
      </c>
      <c r="J168" s="102">
        <v>1.43</v>
      </c>
      <c r="K168" s="102">
        <v>1.43</v>
      </c>
      <c r="L168" s="103" t="s">
        <v>150</v>
      </c>
      <c r="N168" s="98"/>
      <c r="O168" s="54"/>
      <c r="P168" s="54"/>
      <c r="Q168" s="54"/>
      <c r="R168" s="101"/>
      <c r="S168" s="102"/>
      <c r="T168" s="102"/>
      <c r="U168" s="102"/>
      <c r="V168" s="102"/>
      <c r="W168" s="102"/>
      <c r="X168" s="102"/>
    </row>
    <row r="169" spans="1:24">
      <c r="A169" s="103" t="s">
        <v>409</v>
      </c>
      <c r="B169" s="54"/>
      <c r="C169" s="54" t="s">
        <v>148</v>
      </c>
      <c r="D169" s="54"/>
      <c r="E169" s="101" t="s">
        <v>410</v>
      </c>
      <c r="F169" s="102">
        <v>1.1000000000000001</v>
      </c>
      <c r="G169" s="102">
        <v>12.08</v>
      </c>
      <c r="H169" s="102" t="s">
        <v>85</v>
      </c>
      <c r="I169" s="102">
        <v>0.05</v>
      </c>
      <c r="J169" s="102">
        <v>13.23</v>
      </c>
      <c r="K169" s="102" t="s">
        <v>85</v>
      </c>
      <c r="L169" s="103" t="s">
        <v>150</v>
      </c>
      <c r="N169" s="98"/>
      <c r="O169" s="54"/>
      <c r="P169" s="54"/>
      <c r="Q169" s="54"/>
      <c r="R169" s="101"/>
      <c r="S169" s="102"/>
      <c r="T169" s="102"/>
      <c r="U169" s="102"/>
      <c r="V169" s="102"/>
      <c r="W169" s="102"/>
      <c r="X169" s="102"/>
    </row>
    <row r="170" spans="1:24">
      <c r="A170" s="103" t="s">
        <v>409</v>
      </c>
      <c r="B170" s="54" t="s">
        <v>83</v>
      </c>
      <c r="C170" s="54" t="s">
        <v>148</v>
      </c>
      <c r="D170" s="54"/>
      <c r="E170" s="101" t="s">
        <v>410</v>
      </c>
      <c r="F170" s="102">
        <v>0</v>
      </c>
      <c r="G170" s="102">
        <v>11.6</v>
      </c>
      <c r="H170" s="102" t="s">
        <v>85</v>
      </c>
      <c r="I170" s="102">
        <v>0.01</v>
      </c>
      <c r="J170" s="102">
        <v>11.61</v>
      </c>
      <c r="K170" s="102" t="s">
        <v>85</v>
      </c>
      <c r="L170" s="103" t="s">
        <v>150</v>
      </c>
      <c r="N170" s="98"/>
      <c r="O170" s="54"/>
      <c r="P170" s="54"/>
      <c r="Q170" s="54"/>
      <c r="R170" s="101"/>
      <c r="S170" s="102"/>
      <c r="T170" s="102"/>
      <c r="U170" s="102"/>
      <c r="V170" s="102"/>
      <c r="W170" s="102"/>
      <c r="X170" s="102"/>
    </row>
    <row r="171" spans="1:24">
      <c r="A171" s="103" t="s">
        <v>409</v>
      </c>
      <c r="B171" s="54">
        <v>26</v>
      </c>
      <c r="C171" s="54" t="s">
        <v>148</v>
      </c>
      <c r="D171" s="54"/>
      <c r="E171" s="101" t="s">
        <v>410</v>
      </c>
      <c r="F171" s="102">
        <v>1.1000000000000001</v>
      </c>
      <c r="G171" s="102">
        <v>0.48</v>
      </c>
      <c r="H171" s="102">
        <v>0.48</v>
      </c>
      <c r="I171" s="102">
        <v>0.04</v>
      </c>
      <c r="J171" s="102">
        <v>1.62</v>
      </c>
      <c r="K171" s="102">
        <v>1.62</v>
      </c>
      <c r="L171" s="103" t="s">
        <v>150</v>
      </c>
      <c r="N171" s="98"/>
      <c r="O171" s="54"/>
      <c r="P171" s="54"/>
      <c r="Q171" s="54"/>
      <c r="R171" s="101"/>
      <c r="S171" s="102"/>
      <c r="T171" s="102"/>
      <c r="U171" s="102"/>
      <c r="V171" s="102"/>
      <c r="W171" s="102"/>
      <c r="X171" s="102"/>
    </row>
    <row r="172" spans="1:24">
      <c r="A172" s="103" t="s">
        <v>411</v>
      </c>
      <c r="B172" s="54"/>
      <c r="C172" s="54" t="s">
        <v>148</v>
      </c>
      <c r="D172" s="54"/>
      <c r="E172" s="101" t="s">
        <v>412</v>
      </c>
      <c r="F172" s="102">
        <v>0.97</v>
      </c>
      <c r="G172" s="102">
        <v>15.08</v>
      </c>
      <c r="H172" s="102" t="s">
        <v>85</v>
      </c>
      <c r="I172" s="102">
        <v>0.06</v>
      </c>
      <c r="J172" s="102">
        <v>16.11</v>
      </c>
      <c r="K172" s="102" t="s">
        <v>85</v>
      </c>
      <c r="L172" s="103" t="s">
        <v>150</v>
      </c>
      <c r="N172" s="98"/>
      <c r="O172" s="54"/>
      <c r="P172" s="54"/>
      <c r="Q172" s="54"/>
      <c r="R172" s="101"/>
      <c r="S172" s="102"/>
      <c r="T172" s="102"/>
      <c r="U172" s="102"/>
      <c r="V172" s="102"/>
      <c r="W172" s="102"/>
      <c r="X172" s="102"/>
    </row>
    <row r="173" spans="1:24">
      <c r="A173" s="103" t="s">
        <v>411</v>
      </c>
      <c r="B173" s="54" t="s">
        <v>83</v>
      </c>
      <c r="C173" s="54" t="s">
        <v>148</v>
      </c>
      <c r="D173" s="54"/>
      <c r="E173" s="101" t="s">
        <v>412</v>
      </c>
      <c r="F173" s="102">
        <v>0</v>
      </c>
      <c r="G173" s="102">
        <v>14.67</v>
      </c>
      <c r="H173" s="102" t="s">
        <v>85</v>
      </c>
      <c r="I173" s="102">
        <v>0.01</v>
      </c>
      <c r="J173" s="102">
        <v>14.68</v>
      </c>
      <c r="K173" s="102" t="s">
        <v>85</v>
      </c>
      <c r="L173" s="103" t="s">
        <v>150</v>
      </c>
      <c r="N173" s="98"/>
      <c r="O173" s="54"/>
      <c r="P173" s="54"/>
      <c r="Q173" s="54"/>
      <c r="R173" s="101"/>
      <c r="S173" s="102"/>
      <c r="T173" s="102"/>
      <c r="U173" s="102"/>
      <c r="V173" s="102"/>
      <c r="W173" s="102"/>
      <c r="X173" s="102"/>
    </row>
    <row r="174" spans="1:24">
      <c r="A174" s="103" t="s">
        <v>411</v>
      </c>
      <c r="B174" s="54">
        <v>26</v>
      </c>
      <c r="C174" s="54" t="s">
        <v>148</v>
      </c>
      <c r="D174" s="54"/>
      <c r="E174" s="101" t="s">
        <v>412</v>
      </c>
      <c r="F174" s="102">
        <v>0.97</v>
      </c>
      <c r="G174" s="102">
        <v>0.41</v>
      </c>
      <c r="H174" s="102">
        <v>0.41</v>
      </c>
      <c r="I174" s="102">
        <v>0.05</v>
      </c>
      <c r="J174" s="102">
        <v>1.43</v>
      </c>
      <c r="K174" s="102">
        <v>1.43</v>
      </c>
      <c r="L174" s="103" t="s">
        <v>150</v>
      </c>
      <c r="N174" s="98"/>
      <c r="O174" s="54"/>
      <c r="P174" s="54"/>
      <c r="Q174" s="54"/>
      <c r="R174" s="101"/>
      <c r="S174" s="102"/>
      <c r="T174" s="102"/>
      <c r="U174" s="102"/>
      <c r="V174" s="102"/>
      <c r="W174" s="102"/>
      <c r="X174" s="102"/>
    </row>
    <row r="175" spans="1:24">
      <c r="A175" s="103" t="s">
        <v>413</v>
      </c>
      <c r="B175" s="54"/>
      <c r="C175" s="54" t="s">
        <v>148</v>
      </c>
      <c r="D175" s="54"/>
      <c r="E175" s="101" t="s">
        <v>414</v>
      </c>
      <c r="F175" s="102">
        <v>0.2</v>
      </c>
      <c r="G175" s="102">
        <v>2.48</v>
      </c>
      <c r="H175" s="102" t="s">
        <v>85</v>
      </c>
      <c r="I175" s="102">
        <v>0.02</v>
      </c>
      <c r="J175" s="102">
        <v>2.7</v>
      </c>
      <c r="K175" s="102" t="s">
        <v>85</v>
      </c>
      <c r="L175" s="103" t="s">
        <v>150</v>
      </c>
      <c r="N175" s="98"/>
      <c r="O175" s="54"/>
      <c r="P175" s="54"/>
      <c r="Q175" s="54"/>
      <c r="R175" s="101"/>
      <c r="S175" s="102"/>
      <c r="T175" s="102"/>
      <c r="U175" s="102"/>
      <c r="V175" s="102"/>
      <c r="W175" s="102"/>
      <c r="X175" s="102"/>
    </row>
    <row r="176" spans="1:24">
      <c r="A176" s="103" t="s">
        <v>413</v>
      </c>
      <c r="B176" s="54" t="s">
        <v>83</v>
      </c>
      <c r="C176" s="54" t="s">
        <v>148</v>
      </c>
      <c r="D176" s="54"/>
      <c r="E176" s="101" t="s">
        <v>414</v>
      </c>
      <c r="F176" s="102">
        <v>0</v>
      </c>
      <c r="G176" s="102">
        <v>2.39</v>
      </c>
      <c r="H176" s="102" t="s">
        <v>85</v>
      </c>
      <c r="I176" s="102">
        <v>0.01</v>
      </c>
      <c r="J176" s="102">
        <v>2.4</v>
      </c>
      <c r="K176" s="102" t="s">
        <v>85</v>
      </c>
      <c r="L176" s="103" t="s">
        <v>150</v>
      </c>
      <c r="N176" s="98"/>
      <c r="O176" s="54"/>
      <c r="P176" s="54"/>
      <c r="Q176" s="54"/>
      <c r="R176" s="101"/>
      <c r="S176" s="102"/>
      <c r="T176" s="102"/>
      <c r="U176" s="102"/>
      <c r="V176" s="102"/>
      <c r="W176" s="102"/>
      <c r="X176" s="102"/>
    </row>
    <row r="177" spans="1:24">
      <c r="A177" s="103" t="s">
        <v>413</v>
      </c>
      <c r="B177" s="54">
        <v>26</v>
      </c>
      <c r="C177" s="54" t="s">
        <v>148</v>
      </c>
      <c r="D177" s="54"/>
      <c r="E177" s="101" t="s">
        <v>414</v>
      </c>
      <c r="F177" s="102">
        <v>0.2</v>
      </c>
      <c r="G177" s="102">
        <v>0.09</v>
      </c>
      <c r="H177" s="102">
        <v>0.09</v>
      </c>
      <c r="I177" s="102">
        <v>0.01</v>
      </c>
      <c r="J177" s="102">
        <v>0.3</v>
      </c>
      <c r="K177" s="102">
        <v>0.3</v>
      </c>
      <c r="L177" s="103" t="s">
        <v>150</v>
      </c>
      <c r="N177" s="98"/>
      <c r="O177" s="54"/>
      <c r="P177" s="54"/>
      <c r="Q177" s="54"/>
      <c r="R177" s="101"/>
      <c r="S177" s="102"/>
      <c r="T177" s="102"/>
      <c r="U177" s="102"/>
      <c r="V177" s="102"/>
      <c r="W177" s="102"/>
      <c r="X177" s="102"/>
    </row>
    <row r="178" spans="1:24">
      <c r="A178" s="103" t="s">
        <v>415</v>
      </c>
      <c r="B178" s="54"/>
      <c r="C178" s="54" t="s">
        <v>148</v>
      </c>
      <c r="D178" s="54"/>
      <c r="E178" s="101" t="s">
        <v>498</v>
      </c>
      <c r="F178" s="102">
        <v>2.4900000000000002</v>
      </c>
      <c r="G178" s="102">
        <v>22.79</v>
      </c>
      <c r="H178" s="102" t="s">
        <v>85</v>
      </c>
      <c r="I178" s="102">
        <v>0.1</v>
      </c>
      <c r="J178" s="102">
        <v>25.38</v>
      </c>
      <c r="K178" s="102" t="s">
        <v>85</v>
      </c>
      <c r="L178" s="103" t="s">
        <v>383</v>
      </c>
      <c r="N178" s="98"/>
      <c r="O178" s="54"/>
      <c r="P178" s="54"/>
      <c r="Q178" s="54"/>
      <c r="R178" s="101"/>
      <c r="S178" s="102"/>
      <c r="T178" s="102"/>
      <c r="U178" s="102"/>
      <c r="V178" s="102"/>
      <c r="W178" s="102"/>
      <c r="X178" s="102"/>
    </row>
    <row r="179" spans="1:24">
      <c r="A179" s="103" t="s">
        <v>415</v>
      </c>
      <c r="B179" s="54" t="s">
        <v>83</v>
      </c>
      <c r="C179" s="54" t="s">
        <v>148</v>
      </c>
      <c r="D179" s="54"/>
      <c r="E179" s="101" t="s">
        <v>498</v>
      </c>
      <c r="F179" s="102">
        <v>0</v>
      </c>
      <c r="G179" s="102">
        <v>21.69</v>
      </c>
      <c r="H179" s="102" t="s">
        <v>85</v>
      </c>
      <c r="I179" s="102">
        <v>0.01</v>
      </c>
      <c r="J179" s="102">
        <v>21.7</v>
      </c>
      <c r="K179" s="102" t="s">
        <v>85</v>
      </c>
      <c r="L179" s="103" t="s">
        <v>383</v>
      </c>
      <c r="N179" s="98"/>
      <c r="O179" s="54"/>
      <c r="P179" s="54"/>
      <c r="Q179" s="54"/>
      <c r="R179" s="101"/>
      <c r="S179" s="102"/>
      <c r="T179" s="102"/>
      <c r="U179" s="102"/>
      <c r="V179" s="102"/>
      <c r="W179" s="102"/>
      <c r="X179" s="102"/>
    </row>
    <row r="180" spans="1:24">
      <c r="A180" s="103" t="s">
        <v>415</v>
      </c>
      <c r="B180" s="54">
        <v>26</v>
      </c>
      <c r="C180" s="54" t="s">
        <v>148</v>
      </c>
      <c r="D180" s="54"/>
      <c r="E180" s="101" t="s">
        <v>498</v>
      </c>
      <c r="F180" s="102">
        <v>2.4900000000000002</v>
      </c>
      <c r="G180" s="102">
        <v>1.1000000000000001</v>
      </c>
      <c r="H180" s="102">
        <v>1.1000000000000001</v>
      </c>
      <c r="I180" s="102">
        <v>0.09</v>
      </c>
      <c r="J180" s="102">
        <v>3.68</v>
      </c>
      <c r="K180" s="102">
        <v>3.68</v>
      </c>
      <c r="L180" s="103" t="s">
        <v>383</v>
      </c>
      <c r="N180" s="98"/>
      <c r="O180" s="54"/>
      <c r="P180" s="54"/>
      <c r="Q180" s="54"/>
      <c r="R180" s="101"/>
      <c r="S180" s="102"/>
      <c r="T180" s="102"/>
      <c r="U180" s="102"/>
      <c r="V180" s="102"/>
      <c r="W180" s="102"/>
      <c r="X180" s="102"/>
    </row>
    <row r="181" spans="1:24">
      <c r="A181" s="103" t="s">
        <v>416</v>
      </c>
      <c r="B181" s="54"/>
      <c r="C181" s="54" t="s">
        <v>148</v>
      </c>
      <c r="D181" s="54"/>
      <c r="E181" s="101" t="s">
        <v>499</v>
      </c>
      <c r="F181" s="102">
        <v>1</v>
      </c>
      <c r="G181" s="102">
        <v>26.74</v>
      </c>
      <c r="H181" s="102" t="s">
        <v>85</v>
      </c>
      <c r="I181" s="102">
        <v>0.05</v>
      </c>
      <c r="J181" s="102">
        <v>27.79</v>
      </c>
      <c r="K181" s="102" t="s">
        <v>85</v>
      </c>
      <c r="L181" s="103" t="s">
        <v>383</v>
      </c>
      <c r="N181" s="98"/>
      <c r="O181" s="54"/>
      <c r="P181" s="54"/>
      <c r="Q181" s="54"/>
      <c r="R181" s="101"/>
      <c r="S181" s="102"/>
      <c r="T181" s="102"/>
      <c r="U181" s="102"/>
      <c r="V181" s="102"/>
      <c r="W181" s="102"/>
      <c r="X181" s="102"/>
    </row>
    <row r="182" spans="1:24">
      <c r="A182" s="103" t="s">
        <v>416</v>
      </c>
      <c r="B182" s="54" t="s">
        <v>83</v>
      </c>
      <c r="C182" s="54" t="s">
        <v>148</v>
      </c>
      <c r="D182" s="54"/>
      <c r="E182" s="101" t="s">
        <v>499</v>
      </c>
      <c r="F182" s="102">
        <v>0</v>
      </c>
      <c r="G182" s="102">
        <v>26.3</v>
      </c>
      <c r="H182" s="102" t="s">
        <v>85</v>
      </c>
      <c r="I182" s="102">
        <v>0.01</v>
      </c>
      <c r="J182" s="102">
        <v>26.31</v>
      </c>
      <c r="K182" s="102" t="s">
        <v>85</v>
      </c>
      <c r="L182" s="103" t="s">
        <v>383</v>
      </c>
      <c r="N182" s="98"/>
      <c r="O182" s="54"/>
      <c r="P182" s="54"/>
      <c r="Q182" s="54"/>
      <c r="R182" s="101"/>
      <c r="S182" s="102"/>
      <c r="T182" s="102"/>
      <c r="U182" s="102"/>
      <c r="V182" s="102"/>
      <c r="W182" s="102"/>
      <c r="X182" s="102"/>
    </row>
    <row r="183" spans="1:24">
      <c r="A183" s="103" t="s">
        <v>416</v>
      </c>
      <c r="B183" s="54">
        <v>26</v>
      </c>
      <c r="C183" s="54" t="s">
        <v>148</v>
      </c>
      <c r="D183" s="54"/>
      <c r="E183" s="101" t="s">
        <v>499</v>
      </c>
      <c r="F183" s="102">
        <v>1</v>
      </c>
      <c r="G183" s="102">
        <v>0.44</v>
      </c>
      <c r="H183" s="102">
        <v>0.44</v>
      </c>
      <c r="I183" s="102">
        <v>0.04</v>
      </c>
      <c r="J183" s="102">
        <v>1.48</v>
      </c>
      <c r="K183" s="102">
        <v>1.48</v>
      </c>
      <c r="L183" s="103" t="s">
        <v>383</v>
      </c>
      <c r="N183" s="98"/>
      <c r="O183" s="54"/>
      <c r="P183" s="54"/>
      <c r="Q183" s="54"/>
      <c r="R183" s="101"/>
      <c r="S183" s="102"/>
      <c r="T183" s="102"/>
      <c r="U183" s="102"/>
      <c r="V183" s="102"/>
      <c r="W183" s="102"/>
      <c r="X183" s="102"/>
    </row>
    <row r="184" spans="1:24">
      <c r="A184" s="103" t="s">
        <v>417</v>
      </c>
      <c r="B184" s="54"/>
      <c r="C184" s="54" t="s">
        <v>148</v>
      </c>
      <c r="D184" s="54"/>
      <c r="E184" s="101" t="s">
        <v>418</v>
      </c>
      <c r="F184" s="102">
        <v>2.1</v>
      </c>
      <c r="G184" s="102">
        <v>47.04</v>
      </c>
      <c r="H184" s="102" t="s">
        <v>85</v>
      </c>
      <c r="I184" s="102">
        <v>7.0000000000000007E-2</v>
      </c>
      <c r="J184" s="102">
        <v>49.21</v>
      </c>
      <c r="K184" s="102" t="s">
        <v>85</v>
      </c>
      <c r="L184" s="103" t="s">
        <v>383</v>
      </c>
      <c r="N184" s="98"/>
      <c r="O184" s="54"/>
      <c r="P184" s="54"/>
      <c r="Q184" s="54"/>
      <c r="R184" s="101"/>
      <c r="S184" s="102"/>
      <c r="T184" s="102"/>
      <c r="U184" s="102"/>
      <c r="V184" s="102"/>
      <c r="W184" s="102"/>
      <c r="X184" s="102"/>
    </row>
    <row r="185" spans="1:24">
      <c r="A185" s="103" t="s">
        <v>417</v>
      </c>
      <c r="B185" s="54" t="s">
        <v>83</v>
      </c>
      <c r="C185" s="54" t="s">
        <v>148</v>
      </c>
      <c r="D185" s="54"/>
      <c r="E185" s="101" t="s">
        <v>418</v>
      </c>
      <c r="F185" s="102">
        <v>0</v>
      </c>
      <c r="G185" s="102">
        <v>46.11</v>
      </c>
      <c r="H185" s="102" t="s">
        <v>85</v>
      </c>
      <c r="I185" s="102">
        <v>0.01</v>
      </c>
      <c r="J185" s="102">
        <v>46.12</v>
      </c>
      <c r="K185" s="102" t="s">
        <v>85</v>
      </c>
      <c r="L185" s="103" t="s">
        <v>383</v>
      </c>
      <c r="N185" s="98"/>
      <c r="O185" s="54"/>
      <c r="P185" s="54"/>
      <c r="Q185" s="54"/>
      <c r="R185" s="101"/>
      <c r="S185" s="102"/>
      <c r="T185" s="102"/>
      <c r="U185" s="102"/>
      <c r="V185" s="102"/>
      <c r="W185" s="102"/>
      <c r="X185" s="102"/>
    </row>
    <row r="186" spans="1:24">
      <c r="A186" s="103" t="s">
        <v>417</v>
      </c>
      <c r="B186" s="54">
        <v>26</v>
      </c>
      <c r="C186" s="54" t="s">
        <v>148</v>
      </c>
      <c r="D186" s="54"/>
      <c r="E186" s="101" t="s">
        <v>418</v>
      </c>
      <c r="F186" s="102">
        <v>2.1</v>
      </c>
      <c r="G186" s="102">
        <v>0.93</v>
      </c>
      <c r="H186" s="102">
        <v>0.93</v>
      </c>
      <c r="I186" s="102">
        <v>0.06</v>
      </c>
      <c r="J186" s="102">
        <v>3.09</v>
      </c>
      <c r="K186" s="102">
        <v>3.09</v>
      </c>
      <c r="L186" s="103" t="s">
        <v>383</v>
      </c>
      <c r="N186" s="98"/>
      <c r="O186" s="54"/>
      <c r="P186" s="54"/>
      <c r="Q186" s="54"/>
      <c r="R186" s="101"/>
      <c r="S186" s="102"/>
      <c r="T186" s="102"/>
      <c r="U186" s="102"/>
      <c r="V186" s="102"/>
      <c r="W186" s="102"/>
      <c r="X186" s="102"/>
    </row>
    <row r="187" spans="1:24">
      <c r="A187" s="89" t="s">
        <v>419</v>
      </c>
      <c r="B187" s="65"/>
      <c r="C187" s="17" t="s">
        <v>148</v>
      </c>
      <c r="E187" t="s">
        <v>420</v>
      </c>
      <c r="F187" s="102" t="s">
        <v>85</v>
      </c>
      <c r="G187" s="102" t="s">
        <v>85</v>
      </c>
      <c r="H187" s="102" t="s">
        <v>85</v>
      </c>
      <c r="I187" s="102" t="s">
        <v>85</v>
      </c>
      <c r="J187" s="102" t="s">
        <v>85</v>
      </c>
      <c r="K187" s="102" t="s">
        <v>85</v>
      </c>
      <c r="L187" s="103" t="s">
        <v>383</v>
      </c>
      <c r="N187" s="98"/>
      <c r="O187" s="54"/>
      <c r="P187" s="54"/>
      <c r="Q187" s="54"/>
      <c r="R187" s="101"/>
      <c r="S187" s="102"/>
      <c r="T187" s="102"/>
      <c r="U187" s="102"/>
      <c r="V187" s="102"/>
      <c r="W187" s="102"/>
      <c r="X187" s="102"/>
    </row>
    <row r="188" spans="1:24">
      <c r="A188" s="89" t="s">
        <v>419</v>
      </c>
      <c r="B188" s="65" t="s">
        <v>83</v>
      </c>
      <c r="C188" s="17" t="s">
        <v>148</v>
      </c>
      <c r="E188" t="s">
        <v>420</v>
      </c>
      <c r="F188" s="102" t="s">
        <v>85</v>
      </c>
      <c r="G188" s="102" t="s">
        <v>85</v>
      </c>
      <c r="H188" s="102" t="s">
        <v>85</v>
      </c>
      <c r="I188" s="102" t="s">
        <v>85</v>
      </c>
      <c r="J188" s="102" t="s">
        <v>85</v>
      </c>
      <c r="K188" s="102" t="s">
        <v>85</v>
      </c>
      <c r="L188" s="103" t="s">
        <v>383</v>
      </c>
      <c r="N188" s="98"/>
      <c r="O188" s="54"/>
      <c r="P188" s="54"/>
      <c r="Q188" s="54"/>
      <c r="R188" s="101"/>
      <c r="S188" s="102"/>
      <c r="T188" s="102"/>
      <c r="U188" s="102"/>
      <c r="V188" s="102"/>
      <c r="W188" s="102"/>
      <c r="X188" s="102"/>
    </row>
    <row r="189" spans="1:24">
      <c r="A189" s="89" t="s">
        <v>419</v>
      </c>
      <c r="B189" s="65">
        <v>26</v>
      </c>
      <c r="C189" s="17" t="s">
        <v>148</v>
      </c>
      <c r="E189" t="s">
        <v>420</v>
      </c>
      <c r="F189" s="102" t="s">
        <v>85</v>
      </c>
      <c r="G189" s="102" t="s">
        <v>85</v>
      </c>
      <c r="H189" s="102" t="s">
        <v>85</v>
      </c>
      <c r="I189" s="102" t="s">
        <v>85</v>
      </c>
      <c r="J189" s="102" t="s">
        <v>85</v>
      </c>
      <c r="K189" s="102" t="s">
        <v>85</v>
      </c>
      <c r="L189" s="103" t="s">
        <v>383</v>
      </c>
      <c r="N189" s="98"/>
      <c r="O189" s="54"/>
      <c r="P189" s="54"/>
      <c r="Q189" s="54"/>
      <c r="R189" s="101"/>
      <c r="S189" s="102"/>
      <c r="T189" s="102"/>
      <c r="U189" s="102"/>
      <c r="V189" s="102"/>
      <c r="W189" s="102"/>
      <c r="X189" s="102"/>
    </row>
    <row r="190" spans="1:24">
      <c r="A190" s="103" t="s">
        <v>421</v>
      </c>
      <c r="B190" s="54"/>
      <c r="C190" s="54" t="s">
        <v>148</v>
      </c>
      <c r="D190" s="54"/>
      <c r="E190" s="101" t="s">
        <v>422</v>
      </c>
      <c r="F190" s="102">
        <v>2.4500000000000002</v>
      </c>
      <c r="G190" s="102" t="s">
        <v>85</v>
      </c>
      <c r="H190" s="102">
        <v>1.36</v>
      </c>
      <c r="I190" s="102">
        <v>0.15</v>
      </c>
      <c r="J190" s="102" t="s">
        <v>85</v>
      </c>
      <c r="K190" s="102">
        <v>3.96</v>
      </c>
      <c r="L190" s="103" t="s">
        <v>150</v>
      </c>
      <c r="N190" s="98"/>
      <c r="O190" s="54"/>
      <c r="P190" s="54"/>
      <c r="Q190" s="54"/>
      <c r="R190" s="101"/>
      <c r="S190" s="102"/>
      <c r="T190" s="102"/>
      <c r="U190" s="102"/>
      <c r="V190" s="102"/>
      <c r="W190" s="102"/>
      <c r="X190" s="102"/>
    </row>
    <row r="191" spans="1:24">
      <c r="A191" s="103" t="s">
        <v>423</v>
      </c>
      <c r="B191" s="54"/>
      <c r="C191" s="54" t="s">
        <v>148</v>
      </c>
      <c r="D191" s="54"/>
      <c r="E191" s="101" t="s">
        <v>424</v>
      </c>
      <c r="F191" s="102">
        <v>0.97</v>
      </c>
      <c r="G191" s="102">
        <v>14.68</v>
      </c>
      <c r="H191" s="102" t="s">
        <v>85</v>
      </c>
      <c r="I191" s="102">
        <v>0.06</v>
      </c>
      <c r="J191" s="102">
        <v>15.71</v>
      </c>
      <c r="K191" s="102" t="s">
        <v>85</v>
      </c>
      <c r="L191" s="103" t="s">
        <v>383</v>
      </c>
      <c r="N191" s="98"/>
      <c r="O191" s="54"/>
      <c r="P191" s="54"/>
      <c r="Q191" s="54"/>
      <c r="R191" s="101"/>
      <c r="S191" s="102"/>
      <c r="T191" s="102"/>
      <c r="U191" s="102"/>
      <c r="V191" s="102"/>
      <c r="W191" s="102"/>
      <c r="X191" s="102"/>
    </row>
    <row r="192" spans="1:24">
      <c r="A192" s="103" t="s">
        <v>423</v>
      </c>
      <c r="B192" s="54" t="s">
        <v>83</v>
      </c>
      <c r="C192" s="54" t="s">
        <v>148</v>
      </c>
      <c r="D192" s="54"/>
      <c r="E192" s="101" t="s">
        <v>424</v>
      </c>
      <c r="F192" s="102">
        <v>0</v>
      </c>
      <c r="G192" s="102">
        <v>14.28</v>
      </c>
      <c r="H192" s="102" t="s">
        <v>85</v>
      </c>
      <c r="I192" s="102">
        <v>0.01</v>
      </c>
      <c r="J192" s="102">
        <v>14.29</v>
      </c>
      <c r="K192" s="102" t="s">
        <v>85</v>
      </c>
      <c r="L192" s="103" t="s">
        <v>383</v>
      </c>
      <c r="N192" s="98"/>
      <c r="O192" s="54"/>
      <c r="P192" s="54"/>
      <c r="Q192" s="54"/>
      <c r="R192" s="101"/>
      <c r="S192" s="102"/>
      <c r="T192" s="102"/>
      <c r="U192" s="102"/>
      <c r="V192" s="102"/>
      <c r="W192" s="102"/>
      <c r="X192" s="102"/>
    </row>
    <row r="193" spans="1:24">
      <c r="A193" s="103" t="s">
        <v>423</v>
      </c>
      <c r="B193" s="54">
        <v>26</v>
      </c>
      <c r="C193" s="54" t="s">
        <v>148</v>
      </c>
      <c r="D193" s="54"/>
      <c r="E193" s="101" t="s">
        <v>424</v>
      </c>
      <c r="F193" s="102">
        <v>0.97</v>
      </c>
      <c r="G193" s="102">
        <v>0.4</v>
      </c>
      <c r="H193" s="102">
        <v>0.4</v>
      </c>
      <c r="I193" s="102">
        <v>0.05</v>
      </c>
      <c r="J193" s="102">
        <v>1.42</v>
      </c>
      <c r="K193" s="102">
        <v>1.42</v>
      </c>
      <c r="L193" s="103" t="s">
        <v>383</v>
      </c>
      <c r="N193" s="98"/>
      <c r="O193" s="54"/>
      <c r="P193" s="54"/>
      <c r="Q193" s="54"/>
      <c r="R193" s="101"/>
      <c r="S193" s="102"/>
      <c r="T193" s="102"/>
      <c r="U193" s="102"/>
      <c r="V193" s="102"/>
      <c r="W193" s="102"/>
      <c r="X193" s="102"/>
    </row>
    <row r="194" spans="1:24">
      <c r="A194" s="103" t="s">
        <v>425</v>
      </c>
      <c r="B194" s="54"/>
      <c r="C194" s="54" t="s">
        <v>148</v>
      </c>
      <c r="D194" s="54"/>
      <c r="E194" s="101" t="s">
        <v>426</v>
      </c>
      <c r="F194" s="102">
        <v>1.77</v>
      </c>
      <c r="G194" s="102">
        <v>6.11</v>
      </c>
      <c r="H194" s="102" t="s">
        <v>85</v>
      </c>
      <c r="I194" s="102">
        <v>0.11</v>
      </c>
      <c r="J194" s="102">
        <v>7.99</v>
      </c>
      <c r="K194" s="102" t="s">
        <v>85</v>
      </c>
      <c r="L194" s="103" t="s">
        <v>150</v>
      </c>
      <c r="N194" s="98"/>
      <c r="O194" s="54"/>
      <c r="P194" s="54"/>
      <c r="Q194" s="54"/>
      <c r="R194" s="101"/>
      <c r="S194" s="102"/>
      <c r="T194" s="102"/>
      <c r="U194" s="102"/>
      <c r="V194" s="102"/>
      <c r="W194" s="102"/>
      <c r="X194" s="102"/>
    </row>
    <row r="195" spans="1:24">
      <c r="A195" s="103" t="s">
        <v>425</v>
      </c>
      <c r="B195" s="54" t="s">
        <v>83</v>
      </c>
      <c r="C195" s="54" t="s">
        <v>148</v>
      </c>
      <c r="D195" s="54"/>
      <c r="E195" s="101" t="s">
        <v>426</v>
      </c>
      <c r="F195" s="102">
        <v>0</v>
      </c>
      <c r="G195" s="102">
        <v>5.41</v>
      </c>
      <c r="H195" s="102" t="s">
        <v>85</v>
      </c>
      <c r="I195" s="102">
        <v>0.02</v>
      </c>
      <c r="J195" s="102">
        <v>5.43</v>
      </c>
      <c r="K195" s="102" t="s">
        <v>85</v>
      </c>
      <c r="L195" s="103" t="s">
        <v>150</v>
      </c>
      <c r="N195" s="98"/>
      <c r="O195" s="54"/>
      <c r="P195" s="54"/>
      <c r="Q195" s="54"/>
      <c r="R195" s="101"/>
      <c r="S195" s="102"/>
      <c r="T195" s="102"/>
      <c r="U195" s="102"/>
      <c r="V195" s="102"/>
      <c r="W195" s="102"/>
      <c r="X195" s="102"/>
    </row>
    <row r="196" spans="1:24">
      <c r="A196" s="103" t="s">
        <v>425</v>
      </c>
      <c r="B196" s="54">
        <v>26</v>
      </c>
      <c r="C196" s="54" t="s">
        <v>148</v>
      </c>
      <c r="D196" s="54"/>
      <c r="E196" s="101" t="s">
        <v>426</v>
      </c>
      <c r="F196" s="102">
        <v>1.77</v>
      </c>
      <c r="G196" s="102">
        <v>0.7</v>
      </c>
      <c r="H196" s="102">
        <v>0.7</v>
      </c>
      <c r="I196" s="102">
        <v>0.09</v>
      </c>
      <c r="J196" s="102">
        <v>2.56</v>
      </c>
      <c r="K196" s="102">
        <v>2.56</v>
      </c>
      <c r="L196" s="103" t="s">
        <v>150</v>
      </c>
      <c r="N196" s="98"/>
      <c r="O196" s="54"/>
      <c r="P196" s="54"/>
      <c r="Q196" s="54"/>
      <c r="R196" s="101"/>
      <c r="S196" s="102"/>
      <c r="T196" s="102"/>
      <c r="U196" s="102"/>
      <c r="V196" s="102"/>
      <c r="W196" s="102"/>
      <c r="X196" s="102"/>
    </row>
    <row r="197" spans="1:24">
      <c r="A197" s="103" t="s">
        <v>427</v>
      </c>
      <c r="B197" s="54"/>
      <c r="C197" s="54" t="s">
        <v>148</v>
      </c>
      <c r="D197" s="54"/>
      <c r="E197" s="101" t="s">
        <v>428</v>
      </c>
      <c r="F197" s="102">
        <v>0.52</v>
      </c>
      <c r="G197" s="102">
        <v>11.72</v>
      </c>
      <c r="H197" s="102" t="s">
        <v>85</v>
      </c>
      <c r="I197" s="102">
        <v>0.03</v>
      </c>
      <c r="J197" s="102">
        <v>12.27</v>
      </c>
      <c r="K197" s="102" t="s">
        <v>85</v>
      </c>
      <c r="L197" s="103" t="s">
        <v>383</v>
      </c>
      <c r="N197" s="98"/>
      <c r="O197" s="54"/>
      <c r="P197" s="54"/>
      <c r="Q197" s="54"/>
      <c r="R197" s="101"/>
      <c r="S197" s="102"/>
      <c r="T197" s="102"/>
      <c r="U197" s="102"/>
      <c r="V197" s="102"/>
      <c r="W197" s="102"/>
      <c r="X197" s="102"/>
    </row>
    <row r="198" spans="1:24">
      <c r="A198" s="103" t="s">
        <v>427</v>
      </c>
      <c r="B198" s="54" t="s">
        <v>83</v>
      </c>
      <c r="C198" s="54" t="s">
        <v>148</v>
      </c>
      <c r="D198" s="54"/>
      <c r="E198" s="101" t="s">
        <v>428</v>
      </c>
      <c r="F198" s="102">
        <v>0</v>
      </c>
      <c r="G198" s="102">
        <v>11.49</v>
      </c>
      <c r="H198" s="102" t="s">
        <v>85</v>
      </c>
      <c r="I198" s="102">
        <v>0.01</v>
      </c>
      <c r="J198" s="102">
        <v>11.5</v>
      </c>
      <c r="K198" s="102" t="s">
        <v>85</v>
      </c>
      <c r="L198" s="103" t="s">
        <v>383</v>
      </c>
      <c r="N198" s="98"/>
      <c r="O198" s="54"/>
      <c r="P198" s="54"/>
      <c r="Q198" s="54"/>
      <c r="R198" s="101"/>
      <c r="S198" s="102"/>
      <c r="T198" s="102"/>
      <c r="U198" s="102"/>
      <c r="V198" s="102"/>
      <c r="W198" s="102"/>
      <c r="X198" s="102"/>
    </row>
    <row r="199" spans="1:24">
      <c r="A199" s="103" t="s">
        <v>427</v>
      </c>
      <c r="B199" s="54">
        <v>26</v>
      </c>
      <c r="C199" s="54" t="s">
        <v>148</v>
      </c>
      <c r="D199" s="54"/>
      <c r="E199" s="101" t="s">
        <v>428</v>
      </c>
      <c r="F199" s="102">
        <v>0.52</v>
      </c>
      <c r="G199" s="102">
        <v>0.23</v>
      </c>
      <c r="H199" s="102">
        <v>0.23</v>
      </c>
      <c r="I199" s="102">
        <v>0.02</v>
      </c>
      <c r="J199" s="102">
        <v>0.77</v>
      </c>
      <c r="K199" s="102">
        <v>0.77</v>
      </c>
      <c r="L199" s="103" t="s">
        <v>383</v>
      </c>
      <c r="N199" s="98"/>
      <c r="O199" s="54"/>
      <c r="P199" s="54"/>
      <c r="Q199" s="54"/>
      <c r="R199" s="101"/>
      <c r="S199" s="102"/>
      <c r="T199" s="102"/>
      <c r="U199" s="102"/>
      <c r="V199" s="102"/>
      <c r="W199" s="102"/>
      <c r="X199" s="102"/>
    </row>
    <row r="200" spans="1:24">
      <c r="A200" s="103" t="s">
        <v>429</v>
      </c>
      <c r="B200" s="54"/>
      <c r="C200" s="54" t="s">
        <v>148</v>
      </c>
      <c r="D200" s="54"/>
      <c r="E200" s="101" t="s">
        <v>430</v>
      </c>
      <c r="F200" s="102">
        <v>0.66</v>
      </c>
      <c r="G200" s="102">
        <v>12.25</v>
      </c>
      <c r="H200" s="102" t="s">
        <v>85</v>
      </c>
      <c r="I200" s="102">
        <v>0.03</v>
      </c>
      <c r="J200" s="102">
        <v>12.94</v>
      </c>
      <c r="K200" s="102" t="s">
        <v>85</v>
      </c>
      <c r="L200" s="103" t="s">
        <v>383</v>
      </c>
      <c r="N200" s="98"/>
      <c r="O200" s="54"/>
      <c r="P200" s="54"/>
      <c r="Q200" s="54"/>
      <c r="R200" s="101"/>
      <c r="S200" s="102"/>
      <c r="T200" s="102"/>
      <c r="U200" s="102"/>
      <c r="V200" s="102"/>
      <c r="W200" s="102"/>
      <c r="X200" s="102"/>
    </row>
    <row r="201" spans="1:24">
      <c r="A201" s="103" t="s">
        <v>429</v>
      </c>
      <c r="B201" s="54" t="s">
        <v>83</v>
      </c>
      <c r="C201" s="54" t="s">
        <v>148</v>
      </c>
      <c r="D201" s="54"/>
      <c r="E201" s="101" t="s">
        <v>430</v>
      </c>
      <c r="F201" s="102">
        <v>0</v>
      </c>
      <c r="G201" s="102">
        <v>11.96</v>
      </c>
      <c r="H201" s="102" t="s">
        <v>85</v>
      </c>
      <c r="I201" s="102">
        <v>0.01</v>
      </c>
      <c r="J201" s="102">
        <v>11.97</v>
      </c>
      <c r="K201" s="102" t="s">
        <v>85</v>
      </c>
      <c r="L201" s="103" t="s">
        <v>383</v>
      </c>
      <c r="N201" s="98"/>
      <c r="O201" s="54"/>
      <c r="P201" s="54"/>
      <c r="Q201" s="54"/>
      <c r="R201" s="101"/>
      <c r="S201" s="102"/>
      <c r="T201" s="102"/>
      <c r="U201" s="102"/>
      <c r="V201" s="102"/>
      <c r="W201" s="102"/>
      <c r="X201" s="102"/>
    </row>
    <row r="202" spans="1:24">
      <c r="A202" s="103" t="s">
        <v>429</v>
      </c>
      <c r="B202" s="54">
        <v>26</v>
      </c>
      <c r="C202" s="54" t="s">
        <v>148</v>
      </c>
      <c r="D202" s="54"/>
      <c r="E202" s="101" t="s">
        <v>430</v>
      </c>
      <c r="F202" s="102">
        <v>0.66</v>
      </c>
      <c r="G202" s="102">
        <v>0.28999999999999998</v>
      </c>
      <c r="H202" s="102">
        <v>0.28999999999999998</v>
      </c>
      <c r="I202" s="102">
        <v>0.02</v>
      </c>
      <c r="J202" s="102">
        <v>0.97</v>
      </c>
      <c r="K202" s="102">
        <v>0.97</v>
      </c>
      <c r="L202" s="103" t="s">
        <v>383</v>
      </c>
      <c r="N202" s="98"/>
      <c r="O202" s="54"/>
      <c r="P202" s="54"/>
      <c r="Q202" s="54"/>
      <c r="R202" s="101"/>
      <c r="S202" s="102"/>
      <c r="T202" s="102"/>
      <c r="U202" s="102"/>
      <c r="V202" s="102"/>
      <c r="W202" s="102"/>
      <c r="X202" s="102"/>
    </row>
    <row r="203" spans="1:24">
      <c r="A203" s="103" t="s">
        <v>431</v>
      </c>
      <c r="B203" s="54"/>
      <c r="C203" s="54" t="s">
        <v>148</v>
      </c>
      <c r="D203" s="54"/>
      <c r="E203" s="101" t="s">
        <v>432</v>
      </c>
      <c r="F203" s="102">
        <v>0.21</v>
      </c>
      <c r="G203" s="102">
        <v>0.71</v>
      </c>
      <c r="H203" s="102" t="s">
        <v>85</v>
      </c>
      <c r="I203" s="102">
        <v>0.02</v>
      </c>
      <c r="J203" s="102">
        <v>0.94</v>
      </c>
      <c r="K203" s="102" t="s">
        <v>85</v>
      </c>
      <c r="L203" s="103" t="s">
        <v>383</v>
      </c>
      <c r="N203" s="98"/>
      <c r="O203" s="54"/>
      <c r="P203" s="54"/>
      <c r="Q203" s="54"/>
      <c r="R203" s="101"/>
      <c r="S203" s="102"/>
      <c r="T203" s="102"/>
      <c r="U203" s="102"/>
      <c r="V203" s="102"/>
      <c r="W203" s="102"/>
      <c r="X203" s="102"/>
    </row>
    <row r="204" spans="1:24">
      <c r="A204" s="103" t="s">
        <v>431</v>
      </c>
      <c r="B204" s="54" t="s">
        <v>83</v>
      </c>
      <c r="C204" s="54" t="s">
        <v>148</v>
      </c>
      <c r="D204" s="54"/>
      <c r="E204" s="101" t="s">
        <v>432</v>
      </c>
      <c r="F204" s="102">
        <v>0</v>
      </c>
      <c r="G204" s="102">
        <v>0.61</v>
      </c>
      <c r="H204" s="102" t="s">
        <v>85</v>
      </c>
      <c r="I204" s="102">
        <v>0.01</v>
      </c>
      <c r="J204" s="102">
        <v>0.62</v>
      </c>
      <c r="K204" s="102" t="s">
        <v>85</v>
      </c>
      <c r="L204" s="103" t="s">
        <v>383</v>
      </c>
      <c r="N204" s="98"/>
      <c r="O204" s="54"/>
      <c r="P204" s="54"/>
      <c r="Q204" s="54"/>
      <c r="R204" s="101"/>
      <c r="S204" s="102"/>
      <c r="T204" s="102"/>
      <c r="U204" s="102"/>
      <c r="V204" s="102"/>
      <c r="W204" s="102"/>
      <c r="X204" s="102"/>
    </row>
    <row r="205" spans="1:24">
      <c r="A205" s="103" t="s">
        <v>431</v>
      </c>
      <c r="B205" s="54">
        <v>26</v>
      </c>
      <c r="C205" s="54" t="s">
        <v>148</v>
      </c>
      <c r="D205" s="54"/>
      <c r="E205" s="101" t="s">
        <v>432</v>
      </c>
      <c r="F205" s="102">
        <v>0.21</v>
      </c>
      <c r="G205" s="102">
        <v>0.1</v>
      </c>
      <c r="H205" s="102">
        <v>0.1</v>
      </c>
      <c r="I205" s="102">
        <v>0.01</v>
      </c>
      <c r="J205" s="102">
        <v>0.32</v>
      </c>
      <c r="K205" s="102">
        <v>0.32</v>
      </c>
      <c r="L205" s="103" t="s">
        <v>383</v>
      </c>
      <c r="N205" s="98"/>
      <c r="O205" s="54"/>
      <c r="P205" s="54"/>
      <c r="Q205" s="54"/>
      <c r="R205" s="101"/>
      <c r="S205" s="102"/>
      <c r="T205" s="102"/>
      <c r="U205" s="102"/>
      <c r="V205" s="102"/>
      <c r="W205" s="102"/>
      <c r="X205" s="102"/>
    </row>
    <row r="206" spans="1:24">
      <c r="A206" s="103" t="s">
        <v>433</v>
      </c>
      <c r="B206" s="54"/>
      <c r="C206" s="54" t="s">
        <v>148</v>
      </c>
      <c r="D206" s="54"/>
      <c r="E206" s="101" t="s">
        <v>434</v>
      </c>
      <c r="F206" s="102">
        <v>0.17</v>
      </c>
      <c r="G206" s="102">
        <v>0.85</v>
      </c>
      <c r="H206" s="102" t="s">
        <v>85</v>
      </c>
      <c r="I206" s="102">
        <v>0.02</v>
      </c>
      <c r="J206" s="102">
        <v>1.04</v>
      </c>
      <c r="K206" s="102" t="s">
        <v>85</v>
      </c>
      <c r="L206" s="103" t="s">
        <v>383</v>
      </c>
      <c r="N206" s="98"/>
      <c r="O206" s="54"/>
      <c r="P206" s="54"/>
      <c r="Q206" s="54"/>
      <c r="R206" s="101"/>
      <c r="S206" s="102"/>
      <c r="T206" s="102"/>
      <c r="U206" s="102"/>
      <c r="V206" s="102"/>
      <c r="W206" s="102"/>
      <c r="X206" s="102"/>
    </row>
    <row r="207" spans="1:24">
      <c r="A207" s="103" t="s">
        <v>435</v>
      </c>
      <c r="B207" s="54"/>
      <c r="C207" s="54" t="s">
        <v>148</v>
      </c>
      <c r="D207" s="54"/>
      <c r="E207" s="101" t="s">
        <v>436</v>
      </c>
      <c r="F207" s="102">
        <v>0.09</v>
      </c>
      <c r="G207" s="102">
        <v>0.3</v>
      </c>
      <c r="H207" s="102" t="s">
        <v>85</v>
      </c>
      <c r="I207" s="102">
        <v>0.01</v>
      </c>
      <c r="J207" s="102">
        <v>0.4</v>
      </c>
      <c r="K207" s="102" t="s">
        <v>85</v>
      </c>
      <c r="L207" s="103" t="s">
        <v>257</v>
      </c>
      <c r="N207" s="98"/>
      <c r="O207" s="54"/>
      <c r="P207" s="54"/>
      <c r="Q207" s="54"/>
      <c r="R207" s="101"/>
      <c r="S207" s="102"/>
      <c r="T207" s="102"/>
      <c r="U207" s="102"/>
      <c r="V207" s="102"/>
      <c r="W207" s="102"/>
      <c r="X207" s="102"/>
    </row>
    <row r="208" spans="1:24">
      <c r="A208" s="103" t="s">
        <v>437</v>
      </c>
      <c r="B208" s="54"/>
      <c r="C208" s="54" t="s">
        <v>148</v>
      </c>
      <c r="D208" s="54"/>
      <c r="E208" s="101" t="s">
        <v>438</v>
      </c>
      <c r="F208" s="102">
        <v>0.21</v>
      </c>
      <c r="G208" s="102">
        <v>1.86</v>
      </c>
      <c r="H208" s="102" t="s">
        <v>85</v>
      </c>
      <c r="I208" s="102">
        <v>0.04</v>
      </c>
      <c r="J208" s="102">
        <v>2.11</v>
      </c>
      <c r="K208" s="102" t="s">
        <v>85</v>
      </c>
      <c r="L208" s="103" t="s">
        <v>383</v>
      </c>
      <c r="N208" s="98"/>
      <c r="O208" s="54"/>
      <c r="P208" s="54"/>
      <c r="Q208" s="54"/>
      <c r="R208" s="101"/>
      <c r="S208" s="102"/>
      <c r="T208" s="102"/>
      <c r="U208" s="102"/>
      <c r="V208" s="102"/>
      <c r="W208" s="102"/>
      <c r="X208" s="102"/>
    </row>
    <row r="209" spans="1:24">
      <c r="A209" s="103" t="s">
        <v>439</v>
      </c>
      <c r="B209" s="54"/>
      <c r="C209" s="54" t="s">
        <v>148</v>
      </c>
      <c r="D209" s="54"/>
      <c r="E209" s="101" t="s">
        <v>440</v>
      </c>
      <c r="F209" s="102">
        <v>0.18</v>
      </c>
      <c r="G209" s="102">
        <v>0.45</v>
      </c>
      <c r="H209" s="102" t="s">
        <v>85</v>
      </c>
      <c r="I209" s="102">
        <v>0.01</v>
      </c>
      <c r="J209" s="102">
        <v>0.64</v>
      </c>
      <c r="K209" s="102" t="s">
        <v>85</v>
      </c>
      <c r="L209" s="103" t="s">
        <v>257</v>
      </c>
      <c r="N209" s="98"/>
      <c r="O209" s="54"/>
      <c r="P209" s="54"/>
      <c r="Q209" s="54"/>
      <c r="R209" s="101"/>
      <c r="S209" s="102"/>
      <c r="T209" s="102"/>
      <c r="U209" s="102"/>
      <c r="V209" s="102"/>
      <c r="W209" s="102"/>
      <c r="X209" s="102"/>
    </row>
    <row r="210" spans="1:24">
      <c r="A210" s="103" t="s">
        <v>441</v>
      </c>
      <c r="B210" s="54"/>
      <c r="C210" s="54" t="s">
        <v>148</v>
      </c>
      <c r="D210" s="54"/>
      <c r="E210" s="101" t="s">
        <v>442</v>
      </c>
      <c r="F210" s="102">
        <v>0.19</v>
      </c>
      <c r="G210" s="102">
        <v>0.71</v>
      </c>
      <c r="H210" s="102" t="s">
        <v>85</v>
      </c>
      <c r="I210" s="102">
        <v>0.02</v>
      </c>
      <c r="J210" s="102">
        <v>0.92</v>
      </c>
      <c r="K210" s="102" t="s">
        <v>85</v>
      </c>
      <c r="L210" s="103" t="s">
        <v>257</v>
      </c>
      <c r="N210" s="98"/>
      <c r="O210" s="54"/>
      <c r="P210" s="54"/>
      <c r="Q210" s="54"/>
      <c r="R210" s="101"/>
      <c r="S210" s="102"/>
      <c r="T210" s="102"/>
      <c r="U210" s="102"/>
      <c r="V210" s="102"/>
      <c r="W210" s="102"/>
      <c r="X210" s="102"/>
    </row>
    <row r="211" spans="1:24">
      <c r="A211" s="103" t="s">
        <v>443</v>
      </c>
      <c r="B211" s="54"/>
      <c r="C211" s="54" t="s">
        <v>148</v>
      </c>
      <c r="D211" s="54"/>
      <c r="E211" s="101" t="s">
        <v>444</v>
      </c>
      <c r="F211" s="102">
        <v>0.17</v>
      </c>
      <c r="G211" s="102">
        <v>0.43</v>
      </c>
      <c r="H211" s="102" t="s">
        <v>85</v>
      </c>
      <c r="I211" s="102">
        <v>0.01</v>
      </c>
      <c r="J211" s="102">
        <v>0.61</v>
      </c>
      <c r="K211" s="102" t="s">
        <v>85</v>
      </c>
      <c r="L211" s="103" t="s">
        <v>257</v>
      </c>
      <c r="N211" s="98"/>
      <c r="O211" s="54"/>
      <c r="P211" s="54"/>
      <c r="Q211" s="54"/>
      <c r="R211" s="101"/>
      <c r="S211" s="102"/>
      <c r="T211" s="102"/>
      <c r="U211" s="102"/>
      <c r="V211" s="102"/>
      <c r="W211" s="102"/>
      <c r="X211" s="102"/>
    </row>
    <row r="212" spans="1:24">
      <c r="A212" s="103" t="s">
        <v>445</v>
      </c>
      <c r="B212" s="54"/>
      <c r="C212" s="54" t="s">
        <v>148</v>
      </c>
      <c r="D212" s="54"/>
      <c r="E212" s="101" t="s">
        <v>446</v>
      </c>
      <c r="F212" s="102">
        <v>0.21</v>
      </c>
      <c r="G212" s="102">
        <v>4.32</v>
      </c>
      <c r="H212" s="102" t="s">
        <v>85</v>
      </c>
      <c r="I212" s="102">
        <v>0.02</v>
      </c>
      <c r="J212" s="102">
        <v>4.55</v>
      </c>
      <c r="K212" s="102" t="s">
        <v>85</v>
      </c>
      <c r="L212" s="103" t="s">
        <v>383</v>
      </c>
      <c r="N212" s="98"/>
      <c r="O212" s="54"/>
      <c r="P212" s="54"/>
      <c r="Q212" s="54"/>
      <c r="R212" s="101"/>
      <c r="S212" s="102"/>
      <c r="T212" s="102"/>
      <c r="U212" s="102"/>
      <c r="V212" s="102"/>
      <c r="W212" s="102"/>
      <c r="X212" s="102"/>
    </row>
    <row r="213" spans="1:24">
      <c r="A213" s="103" t="s">
        <v>447</v>
      </c>
      <c r="B213" s="54"/>
      <c r="C213" s="54" t="s">
        <v>148</v>
      </c>
      <c r="D213" s="54"/>
      <c r="E213" s="101" t="s">
        <v>448</v>
      </c>
      <c r="F213" s="102">
        <v>0.18</v>
      </c>
      <c r="G213" s="102">
        <v>0.25</v>
      </c>
      <c r="H213" s="102" t="s">
        <v>85</v>
      </c>
      <c r="I213" s="102">
        <v>0.01</v>
      </c>
      <c r="J213" s="102">
        <v>0.44</v>
      </c>
      <c r="K213" s="102" t="s">
        <v>85</v>
      </c>
      <c r="L213" s="103" t="s">
        <v>257</v>
      </c>
      <c r="N213" s="98"/>
      <c r="O213" s="54"/>
      <c r="P213" s="54"/>
      <c r="Q213" s="54"/>
      <c r="R213" s="101"/>
      <c r="S213" s="102"/>
      <c r="T213" s="102"/>
      <c r="U213" s="102"/>
      <c r="V213" s="102"/>
      <c r="W213" s="102"/>
      <c r="X213" s="102"/>
    </row>
    <row r="214" spans="1:24">
      <c r="A214" s="103" t="s">
        <v>449</v>
      </c>
      <c r="B214" s="54"/>
      <c r="C214" s="54" t="s">
        <v>148</v>
      </c>
      <c r="D214" s="54"/>
      <c r="E214" s="101" t="s">
        <v>450</v>
      </c>
      <c r="F214" s="102">
        <v>0</v>
      </c>
      <c r="G214" s="102">
        <v>1.89</v>
      </c>
      <c r="H214" s="102" t="s">
        <v>85</v>
      </c>
      <c r="I214" s="102">
        <v>0</v>
      </c>
      <c r="J214" s="102">
        <v>1.89</v>
      </c>
      <c r="K214" s="102" t="s">
        <v>85</v>
      </c>
      <c r="L214" s="103" t="s">
        <v>257</v>
      </c>
      <c r="N214" s="98"/>
      <c r="O214" s="54"/>
      <c r="P214" s="54"/>
      <c r="Q214" s="54"/>
      <c r="R214" s="101"/>
      <c r="S214" s="102"/>
      <c r="T214" s="102"/>
      <c r="U214" s="102"/>
      <c r="V214" s="102"/>
      <c r="W214" s="102"/>
      <c r="X214" s="102"/>
    </row>
    <row r="215" spans="1:24">
      <c r="A215" s="103" t="s">
        <v>451</v>
      </c>
      <c r="B215" s="54"/>
      <c r="C215" s="54" t="s">
        <v>148</v>
      </c>
      <c r="D215" s="54"/>
      <c r="E215" s="101" t="s">
        <v>452</v>
      </c>
      <c r="F215" s="102">
        <v>0.17</v>
      </c>
      <c r="G215" s="102">
        <v>0.23</v>
      </c>
      <c r="H215" s="102" t="s">
        <v>85</v>
      </c>
      <c r="I215" s="102">
        <v>0.01</v>
      </c>
      <c r="J215" s="102">
        <v>0.41</v>
      </c>
      <c r="K215" s="102" t="s">
        <v>85</v>
      </c>
      <c r="L215" s="103" t="s">
        <v>383</v>
      </c>
      <c r="N215" s="98"/>
      <c r="O215" s="54"/>
      <c r="P215" s="54"/>
      <c r="Q215" s="54"/>
      <c r="R215" s="101"/>
      <c r="S215" s="102"/>
      <c r="T215" s="102"/>
      <c r="U215" s="102"/>
      <c r="V215" s="102"/>
      <c r="W215" s="102"/>
      <c r="X215" s="102"/>
    </row>
    <row r="216" spans="1:24">
      <c r="A216" s="103" t="s">
        <v>453</v>
      </c>
      <c r="B216" s="54"/>
      <c r="C216" s="54" t="s">
        <v>148</v>
      </c>
      <c r="D216" s="54"/>
      <c r="E216" s="101" t="s">
        <v>454</v>
      </c>
      <c r="F216" s="102">
        <v>0.28000000000000003</v>
      </c>
      <c r="G216" s="102">
        <v>3.88</v>
      </c>
      <c r="H216" s="102" t="s">
        <v>85</v>
      </c>
      <c r="I216" s="102">
        <v>0.09</v>
      </c>
      <c r="J216" s="102">
        <v>4.25</v>
      </c>
      <c r="K216" s="102" t="s">
        <v>85</v>
      </c>
      <c r="L216" s="103" t="s">
        <v>383</v>
      </c>
      <c r="N216" s="98"/>
      <c r="O216" s="54"/>
      <c r="P216" s="54"/>
      <c r="Q216" s="54"/>
      <c r="R216" s="101"/>
      <c r="S216" s="102"/>
      <c r="T216" s="102"/>
      <c r="U216" s="102"/>
      <c r="V216" s="102"/>
      <c r="W216" s="102"/>
      <c r="X216" s="102"/>
    </row>
    <row r="217" spans="1:24">
      <c r="A217" s="103" t="s">
        <v>455</v>
      </c>
      <c r="B217" s="54"/>
      <c r="C217" s="54" t="s">
        <v>148</v>
      </c>
      <c r="D217" s="54"/>
      <c r="E217" s="101" t="s">
        <v>456</v>
      </c>
      <c r="F217" s="102">
        <v>0.19</v>
      </c>
      <c r="G217" s="102">
        <v>0.69</v>
      </c>
      <c r="H217" s="102" t="s">
        <v>85</v>
      </c>
      <c r="I217" s="102">
        <v>0.02</v>
      </c>
      <c r="J217" s="102">
        <v>0.9</v>
      </c>
      <c r="K217" s="102" t="s">
        <v>85</v>
      </c>
      <c r="L217" s="103" t="s">
        <v>257</v>
      </c>
      <c r="N217" s="98"/>
      <c r="O217" s="54"/>
      <c r="P217" s="54"/>
      <c r="Q217" s="54"/>
      <c r="R217" s="101"/>
      <c r="S217" s="102"/>
      <c r="T217" s="102"/>
      <c r="U217" s="102"/>
      <c r="V217" s="102"/>
      <c r="W217" s="102"/>
      <c r="X217" s="102"/>
    </row>
    <row r="218" spans="1:24">
      <c r="A218" s="103" t="s">
        <v>457</v>
      </c>
      <c r="B218" s="54"/>
      <c r="C218" s="54" t="s">
        <v>148</v>
      </c>
      <c r="D218" s="54"/>
      <c r="E218" s="101" t="s">
        <v>458</v>
      </c>
      <c r="F218" s="102">
        <v>1.1000000000000001</v>
      </c>
      <c r="G218" s="102">
        <v>0.35</v>
      </c>
      <c r="H218" s="102">
        <v>0.35</v>
      </c>
      <c r="I218" s="102">
        <v>0.16</v>
      </c>
      <c r="J218" s="102">
        <v>1.61</v>
      </c>
      <c r="K218" s="102">
        <v>1.61</v>
      </c>
      <c r="L218" s="103" t="s">
        <v>257</v>
      </c>
      <c r="N218" s="98"/>
      <c r="O218" s="54"/>
      <c r="P218" s="54"/>
      <c r="Q218" s="54"/>
      <c r="R218" s="101"/>
      <c r="S218" s="102"/>
      <c r="T218" s="102"/>
      <c r="U218" s="102"/>
      <c r="V218" s="102"/>
      <c r="W218" s="102"/>
      <c r="X218" s="102"/>
    </row>
    <row r="219" spans="1:24">
      <c r="A219" s="103" t="s">
        <v>459</v>
      </c>
      <c r="B219" s="54"/>
      <c r="C219" s="54" t="s">
        <v>148</v>
      </c>
      <c r="D219" s="54"/>
      <c r="E219" s="101" t="s">
        <v>460</v>
      </c>
      <c r="F219" s="102">
        <v>0.55000000000000004</v>
      </c>
      <c r="G219" s="102">
        <v>0.16</v>
      </c>
      <c r="H219" s="102">
        <v>0.16</v>
      </c>
      <c r="I219" s="102">
        <v>0.04</v>
      </c>
      <c r="J219" s="102">
        <v>0.75</v>
      </c>
      <c r="K219" s="102">
        <v>0.75</v>
      </c>
      <c r="L219" s="103" t="s">
        <v>257</v>
      </c>
      <c r="N219" s="98"/>
      <c r="O219" s="54"/>
      <c r="P219" s="54"/>
      <c r="Q219" s="54"/>
      <c r="R219" s="101"/>
      <c r="S219" s="102"/>
      <c r="T219" s="102"/>
      <c r="U219" s="102"/>
      <c r="V219" s="102"/>
      <c r="W219" s="102"/>
      <c r="X219" s="102"/>
    </row>
    <row r="220" spans="1:24">
      <c r="A220" s="103" t="s">
        <v>461</v>
      </c>
      <c r="B220" s="54"/>
      <c r="C220" s="54" t="s">
        <v>148</v>
      </c>
      <c r="D220" s="54"/>
      <c r="E220" s="101" t="s">
        <v>462</v>
      </c>
      <c r="F220" s="102">
        <v>0.84</v>
      </c>
      <c r="G220" s="102">
        <v>4.6500000000000004</v>
      </c>
      <c r="H220" s="102">
        <v>0.67</v>
      </c>
      <c r="I220" s="102">
        <v>0.11</v>
      </c>
      <c r="J220" s="102">
        <v>5.6</v>
      </c>
      <c r="K220" s="102">
        <v>1.62</v>
      </c>
      <c r="L220" s="103" t="s">
        <v>150</v>
      </c>
      <c r="N220" s="98"/>
      <c r="O220" s="54"/>
      <c r="P220" s="54"/>
      <c r="Q220" s="54"/>
      <c r="R220" s="101"/>
      <c r="S220" s="102"/>
      <c r="T220" s="102"/>
      <c r="U220" s="102"/>
      <c r="V220" s="102"/>
      <c r="W220" s="102"/>
      <c r="X220" s="102"/>
    </row>
    <row r="221" spans="1:24">
      <c r="A221" s="103" t="s">
        <v>463</v>
      </c>
      <c r="B221" s="54"/>
      <c r="C221" s="54" t="s">
        <v>148</v>
      </c>
      <c r="D221" s="54"/>
      <c r="E221" s="101" t="s">
        <v>464</v>
      </c>
      <c r="F221" s="102">
        <v>3.26</v>
      </c>
      <c r="G221" s="102">
        <v>6.56</v>
      </c>
      <c r="H221" s="102">
        <v>1.73</v>
      </c>
      <c r="I221" s="102">
        <v>0.41</v>
      </c>
      <c r="J221" s="102">
        <v>10.23</v>
      </c>
      <c r="K221" s="102">
        <v>5.4</v>
      </c>
      <c r="L221" s="103" t="s">
        <v>150</v>
      </c>
      <c r="N221" s="98"/>
      <c r="O221" s="54"/>
      <c r="P221" s="54"/>
      <c r="Q221" s="54"/>
      <c r="R221" s="101"/>
      <c r="S221" s="102"/>
      <c r="T221" s="102"/>
      <c r="U221" s="102"/>
      <c r="V221" s="102"/>
      <c r="W221" s="102"/>
      <c r="X221" s="102"/>
    </row>
    <row r="222" spans="1:24">
      <c r="A222" s="103" t="s">
        <v>463</v>
      </c>
      <c r="B222" s="54">
        <v>53</v>
      </c>
      <c r="C222" s="54" t="s">
        <v>148</v>
      </c>
      <c r="D222" s="54"/>
      <c r="E222" s="101" t="s">
        <v>464</v>
      </c>
      <c r="F222" s="102">
        <v>1.63</v>
      </c>
      <c r="G222" s="102">
        <v>3.28</v>
      </c>
      <c r="H222" s="102">
        <v>0.86</v>
      </c>
      <c r="I222" s="102">
        <v>0.2</v>
      </c>
      <c r="J222" s="102">
        <v>5.1100000000000003</v>
      </c>
      <c r="K222" s="102">
        <v>2.69</v>
      </c>
      <c r="L222" s="103" t="s">
        <v>150</v>
      </c>
      <c r="N222" s="98"/>
      <c r="O222" s="54"/>
      <c r="P222" s="54"/>
      <c r="Q222" s="54"/>
      <c r="R222" s="101"/>
      <c r="S222" s="102"/>
      <c r="T222" s="102"/>
      <c r="U222" s="102"/>
      <c r="V222" s="102"/>
      <c r="W222" s="102"/>
      <c r="X222" s="102"/>
    </row>
    <row r="223" spans="1:24">
      <c r="A223" s="103" t="s">
        <v>465</v>
      </c>
      <c r="B223" s="54"/>
      <c r="C223" s="54" t="s">
        <v>148</v>
      </c>
      <c r="D223" s="54"/>
      <c r="E223" s="101" t="s">
        <v>466</v>
      </c>
      <c r="F223" s="102">
        <v>3.26</v>
      </c>
      <c r="G223" s="102">
        <v>6.56</v>
      </c>
      <c r="H223" s="102">
        <v>1.73</v>
      </c>
      <c r="I223" s="102">
        <v>0.42</v>
      </c>
      <c r="J223" s="102">
        <v>10.24</v>
      </c>
      <c r="K223" s="102">
        <v>5.41</v>
      </c>
      <c r="L223" s="103" t="s">
        <v>150</v>
      </c>
      <c r="N223" s="98"/>
      <c r="O223" s="54"/>
      <c r="P223" s="54"/>
      <c r="Q223" s="54"/>
      <c r="R223" s="101"/>
      <c r="S223" s="102"/>
      <c r="T223" s="102"/>
      <c r="U223" s="102"/>
      <c r="V223" s="102"/>
      <c r="W223" s="102"/>
      <c r="X223" s="102"/>
    </row>
    <row r="224" spans="1:24">
      <c r="A224" s="103" t="s">
        <v>465</v>
      </c>
      <c r="B224" s="54">
        <v>53</v>
      </c>
      <c r="C224" s="54" t="s">
        <v>148</v>
      </c>
      <c r="D224" s="54"/>
      <c r="E224" s="101" t="s">
        <v>466</v>
      </c>
      <c r="F224" s="102">
        <v>1.63</v>
      </c>
      <c r="G224" s="102">
        <v>3.28</v>
      </c>
      <c r="H224" s="102">
        <v>0.86</v>
      </c>
      <c r="I224" s="102">
        <v>0.21</v>
      </c>
      <c r="J224" s="102">
        <v>5.12</v>
      </c>
      <c r="K224" s="102">
        <v>2.7</v>
      </c>
      <c r="L224" s="103" t="s">
        <v>150</v>
      </c>
      <c r="N224" s="98"/>
      <c r="O224" s="54"/>
      <c r="P224" s="54"/>
      <c r="Q224" s="54"/>
      <c r="R224" s="101"/>
      <c r="S224" s="102"/>
      <c r="T224" s="102"/>
      <c r="U224" s="102"/>
      <c r="V224" s="102"/>
      <c r="W224" s="102"/>
      <c r="X224" s="102"/>
    </row>
    <row r="225" spans="1:24">
      <c r="A225" s="103" t="s">
        <v>105</v>
      </c>
      <c r="B225" s="54"/>
      <c r="C225" s="54" t="s">
        <v>148</v>
      </c>
      <c r="D225" s="54"/>
      <c r="E225" s="101" t="s">
        <v>467</v>
      </c>
      <c r="F225" s="102">
        <v>0.93</v>
      </c>
      <c r="G225" s="102">
        <v>1.1000000000000001</v>
      </c>
      <c r="H225" s="102">
        <v>0.41</v>
      </c>
      <c r="I225" s="102">
        <v>0.09</v>
      </c>
      <c r="J225" s="102">
        <v>2.12</v>
      </c>
      <c r="K225" s="102">
        <v>1.43</v>
      </c>
      <c r="L225" s="103" t="s">
        <v>383</v>
      </c>
      <c r="N225" s="98"/>
      <c r="O225" s="54"/>
      <c r="P225" s="54"/>
      <c r="Q225" s="54"/>
      <c r="R225" s="101"/>
      <c r="S225" s="102"/>
      <c r="T225" s="102"/>
      <c r="U225" s="102"/>
      <c r="V225" s="102"/>
      <c r="W225" s="102"/>
      <c r="X225" s="102"/>
    </row>
    <row r="226" spans="1:24">
      <c r="A226" s="103" t="s">
        <v>106</v>
      </c>
      <c r="B226" s="54"/>
      <c r="C226" s="54" t="s">
        <v>148</v>
      </c>
      <c r="D226" s="54"/>
      <c r="E226" s="101" t="s">
        <v>468</v>
      </c>
      <c r="F226" s="102">
        <v>1.6</v>
      </c>
      <c r="G226" s="102">
        <v>1.51</v>
      </c>
      <c r="H226" s="102">
        <v>0.67</v>
      </c>
      <c r="I226" s="102">
        <v>0.15</v>
      </c>
      <c r="J226" s="102">
        <v>3.26</v>
      </c>
      <c r="K226" s="102">
        <v>2.42</v>
      </c>
      <c r="L226" s="103" t="s">
        <v>383</v>
      </c>
      <c r="N226" s="98"/>
      <c r="O226" s="54"/>
      <c r="P226" s="54"/>
      <c r="Q226" s="54"/>
      <c r="R226" s="101"/>
      <c r="S226" s="102"/>
      <c r="T226" s="102"/>
      <c r="U226" s="102"/>
      <c r="V226" s="102"/>
      <c r="W226" s="102"/>
      <c r="X226" s="102"/>
    </row>
    <row r="227" spans="1:24">
      <c r="A227" s="103" t="s">
        <v>107</v>
      </c>
      <c r="B227" s="54"/>
      <c r="C227" s="54" t="s">
        <v>148</v>
      </c>
      <c r="D227" s="54"/>
      <c r="E227" s="101" t="s">
        <v>469</v>
      </c>
      <c r="F227" s="102">
        <v>2.6</v>
      </c>
      <c r="G227" s="102">
        <v>2.04</v>
      </c>
      <c r="H227" s="102">
        <v>1.1100000000000001</v>
      </c>
      <c r="I227" s="102">
        <v>0.23</v>
      </c>
      <c r="J227" s="102">
        <v>4.87</v>
      </c>
      <c r="K227" s="102">
        <v>3.94</v>
      </c>
      <c r="L227" s="103" t="s">
        <v>383</v>
      </c>
      <c r="N227" s="98"/>
      <c r="O227" s="54"/>
      <c r="P227" s="54"/>
      <c r="Q227" s="54"/>
      <c r="R227" s="101"/>
      <c r="S227" s="102"/>
      <c r="T227" s="102"/>
      <c r="U227" s="102"/>
      <c r="V227" s="102"/>
      <c r="W227" s="102"/>
      <c r="X227" s="102"/>
    </row>
    <row r="228" spans="1:24">
      <c r="A228" s="103" t="s">
        <v>108</v>
      </c>
      <c r="B228" s="54"/>
      <c r="C228" s="54" t="s">
        <v>148</v>
      </c>
      <c r="D228" s="54"/>
      <c r="E228" s="101" t="s">
        <v>470</v>
      </c>
      <c r="F228" s="102">
        <v>3.5</v>
      </c>
      <c r="G228" s="102">
        <v>2.62</v>
      </c>
      <c r="H228" s="102">
        <v>1.54</v>
      </c>
      <c r="I228" s="102">
        <v>0.31</v>
      </c>
      <c r="J228" s="102">
        <v>6.43</v>
      </c>
      <c r="K228" s="102">
        <v>5.35</v>
      </c>
      <c r="L228" s="103" t="s">
        <v>383</v>
      </c>
      <c r="N228" s="98"/>
      <c r="O228" s="54"/>
      <c r="P228" s="54"/>
      <c r="Q228" s="54"/>
      <c r="R228" s="101"/>
      <c r="S228" s="102"/>
      <c r="T228" s="102"/>
      <c r="U228" s="102"/>
      <c r="V228" s="102"/>
      <c r="W228" s="102"/>
      <c r="X228" s="102"/>
    </row>
    <row r="229" spans="1:24">
      <c r="A229" s="103" t="s">
        <v>109</v>
      </c>
      <c r="B229" s="54"/>
      <c r="C229" s="54" t="s">
        <v>148</v>
      </c>
      <c r="D229" s="54"/>
      <c r="E229" s="101" t="s">
        <v>500</v>
      </c>
      <c r="F229" s="102">
        <v>0.18</v>
      </c>
      <c r="G229" s="102">
        <v>0.47</v>
      </c>
      <c r="H229" s="102">
        <v>7.0000000000000007E-2</v>
      </c>
      <c r="I229" s="102">
        <v>0.01</v>
      </c>
      <c r="J229" s="102">
        <v>0.66</v>
      </c>
      <c r="K229" s="102">
        <v>0.26</v>
      </c>
      <c r="L229" s="103" t="s">
        <v>383</v>
      </c>
      <c r="N229" s="98"/>
      <c r="O229" s="54"/>
      <c r="P229" s="54"/>
      <c r="Q229" s="54"/>
      <c r="R229" s="101"/>
      <c r="S229" s="102"/>
      <c r="T229" s="102"/>
      <c r="U229" s="102"/>
      <c r="V229" s="102"/>
      <c r="W229" s="102"/>
      <c r="X229" s="102"/>
    </row>
    <row r="230" spans="1:24">
      <c r="A230" s="103" t="s">
        <v>111</v>
      </c>
      <c r="B230" s="54"/>
      <c r="C230" s="54" t="s">
        <v>148</v>
      </c>
      <c r="D230" s="54"/>
      <c r="E230" s="101" t="s">
        <v>472</v>
      </c>
      <c r="F230" s="102">
        <v>0.7</v>
      </c>
      <c r="G230" s="102">
        <v>0.88</v>
      </c>
      <c r="H230" s="102">
        <v>0.28999999999999998</v>
      </c>
      <c r="I230" s="102">
        <v>0.05</v>
      </c>
      <c r="J230" s="102">
        <v>1.63</v>
      </c>
      <c r="K230" s="102">
        <v>1.04</v>
      </c>
      <c r="L230" s="103" t="s">
        <v>383</v>
      </c>
      <c r="N230" s="98"/>
      <c r="O230" s="54"/>
      <c r="P230" s="54"/>
      <c r="Q230" s="54"/>
      <c r="R230" s="101"/>
      <c r="S230" s="102"/>
      <c r="T230" s="102"/>
      <c r="U230" s="102"/>
      <c r="V230" s="102"/>
      <c r="W230" s="102"/>
      <c r="X230" s="102"/>
    </row>
    <row r="231" spans="1:24">
      <c r="A231" s="103" t="s">
        <v>112</v>
      </c>
      <c r="B231" s="54"/>
      <c r="C231" s="54" t="s">
        <v>148</v>
      </c>
      <c r="D231" s="54"/>
      <c r="E231" s="101" t="s">
        <v>473</v>
      </c>
      <c r="F231" s="102">
        <v>1.3</v>
      </c>
      <c r="G231" s="102">
        <v>1.25</v>
      </c>
      <c r="H231" s="102">
        <v>0.55000000000000004</v>
      </c>
      <c r="I231" s="102">
        <v>0.1</v>
      </c>
      <c r="J231" s="102">
        <v>2.65</v>
      </c>
      <c r="K231" s="102">
        <v>1.95</v>
      </c>
      <c r="L231" s="103" t="s">
        <v>383</v>
      </c>
      <c r="N231" s="98"/>
      <c r="O231" s="54"/>
      <c r="P231" s="54"/>
      <c r="Q231" s="54"/>
      <c r="R231" s="101"/>
      <c r="S231" s="102"/>
      <c r="T231" s="102"/>
      <c r="U231" s="102"/>
      <c r="V231" s="102"/>
      <c r="W231" s="102"/>
      <c r="X231" s="102"/>
    </row>
    <row r="232" spans="1:24">
      <c r="A232" s="103" t="s">
        <v>113</v>
      </c>
      <c r="B232" s="54"/>
      <c r="C232" s="54" t="s">
        <v>148</v>
      </c>
      <c r="D232" s="54"/>
      <c r="E232" s="101" t="s">
        <v>474</v>
      </c>
      <c r="F232" s="102">
        <v>1.92</v>
      </c>
      <c r="G232" s="102">
        <v>1.7</v>
      </c>
      <c r="H232" s="102">
        <v>0.82</v>
      </c>
      <c r="I232" s="102">
        <v>0.14000000000000001</v>
      </c>
      <c r="J232" s="102">
        <v>3.76</v>
      </c>
      <c r="K232" s="102">
        <v>2.88</v>
      </c>
      <c r="L232" s="103" t="s">
        <v>383</v>
      </c>
      <c r="N232" s="98"/>
      <c r="O232" s="54"/>
      <c r="P232" s="54"/>
      <c r="Q232" s="54"/>
      <c r="R232" s="101"/>
      <c r="S232" s="102"/>
      <c r="T232" s="102"/>
      <c r="U232" s="102"/>
      <c r="V232" s="102"/>
      <c r="W232" s="102"/>
      <c r="X232" s="102"/>
    </row>
    <row r="233" spans="1:24">
      <c r="A233" s="103" t="s">
        <v>114</v>
      </c>
      <c r="B233" s="54"/>
      <c r="C233" s="54" t="s">
        <v>148</v>
      </c>
      <c r="D233" s="54"/>
      <c r="E233" s="101" t="s">
        <v>475</v>
      </c>
      <c r="F233" s="102">
        <v>2.8</v>
      </c>
      <c r="G233" s="102">
        <v>2.2400000000000002</v>
      </c>
      <c r="H233" s="102">
        <v>1.23</v>
      </c>
      <c r="I233" s="102">
        <v>0.21</v>
      </c>
      <c r="J233" s="102">
        <v>5.25</v>
      </c>
      <c r="K233" s="102">
        <v>4.24</v>
      </c>
      <c r="L233" s="103" t="s">
        <v>383</v>
      </c>
      <c r="N233" s="98"/>
      <c r="O233" s="54"/>
      <c r="P233" s="54"/>
      <c r="Q233" s="54"/>
      <c r="R233" s="101"/>
      <c r="S233" s="102"/>
      <c r="T233" s="102"/>
      <c r="U233" s="102"/>
      <c r="V233" s="102"/>
      <c r="W233" s="102"/>
      <c r="X233" s="102"/>
    </row>
    <row r="234" spans="1:24">
      <c r="A234" s="103" t="s">
        <v>476</v>
      </c>
      <c r="B234" s="54"/>
      <c r="C234" s="54" t="s">
        <v>148</v>
      </c>
      <c r="D234" s="54"/>
      <c r="E234" s="101" t="s">
        <v>477</v>
      </c>
      <c r="F234" s="102">
        <v>0.18</v>
      </c>
      <c r="G234" s="102">
        <v>0.16</v>
      </c>
      <c r="H234" s="102">
        <v>0.08</v>
      </c>
      <c r="I234" s="102">
        <v>0.01</v>
      </c>
      <c r="J234" s="102">
        <v>0.35</v>
      </c>
      <c r="K234" s="102">
        <v>0.27</v>
      </c>
      <c r="L234" s="103" t="s">
        <v>383</v>
      </c>
      <c r="N234" s="103"/>
      <c r="O234" s="54"/>
    </row>
    <row r="235" spans="1:24">
      <c r="A235" s="103" t="s">
        <v>478</v>
      </c>
      <c r="B235" s="54"/>
      <c r="C235" s="54" t="s">
        <v>148</v>
      </c>
      <c r="D235" s="54"/>
      <c r="E235" s="101" t="s">
        <v>479</v>
      </c>
      <c r="F235" s="102">
        <v>0.25</v>
      </c>
      <c r="G235" s="102">
        <v>0.15</v>
      </c>
      <c r="H235" s="102">
        <v>0.11</v>
      </c>
      <c r="I235" s="102">
        <v>0.02</v>
      </c>
      <c r="J235" s="102">
        <v>0.42</v>
      </c>
      <c r="K235" s="102">
        <v>0.38</v>
      </c>
      <c r="L235" s="103" t="s">
        <v>383</v>
      </c>
      <c r="N235" s="103"/>
      <c r="O235" s="54"/>
    </row>
    <row r="236" spans="1:24">
      <c r="A236" s="103" t="s">
        <v>480</v>
      </c>
      <c r="B236" s="54"/>
      <c r="C236" s="54" t="s">
        <v>148</v>
      </c>
      <c r="D236" s="54"/>
      <c r="E236" s="101" t="s">
        <v>481</v>
      </c>
      <c r="F236" s="102">
        <v>0.61</v>
      </c>
      <c r="G236" s="102">
        <v>0.3</v>
      </c>
      <c r="H236" s="102">
        <v>0.27</v>
      </c>
      <c r="I236" s="102">
        <v>0.05</v>
      </c>
      <c r="J236" s="102">
        <v>0.96</v>
      </c>
      <c r="K236" s="102">
        <v>0.93</v>
      </c>
      <c r="L236" s="103" t="s">
        <v>383</v>
      </c>
      <c r="N236" s="89"/>
      <c r="O236" s="54"/>
      <c r="P236" s="54"/>
      <c r="Q236" s="54"/>
      <c r="R236" s="101"/>
      <c r="S236" s="102"/>
      <c r="T236" s="102"/>
      <c r="U236" s="102"/>
      <c r="V236" s="102"/>
      <c r="W236" s="102"/>
      <c r="X236" s="102"/>
    </row>
    <row r="237" spans="1:24">
      <c r="A237" s="103" t="s">
        <v>482</v>
      </c>
      <c r="B237" s="54"/>
      <c r="C237" s="54" t="s">
        <v>148</v>
      </c>
      <c r="D237" s="54"/>
      <c r="E237" s="101" t="s">
        <v>483</v>
      </c>
      <c r="F237" s="102">
        <v>0.5</v>
      </c>
      <c r="G237" s="102">
        <v>0.23</v>
      </c>
      <c r="H237" s="102">
        <v>0.19</v>
      </c>
      <c r="I237" s="102">
        <v>0.04</v>
      </c>
      <c r="J237" s="102">
        <v>0.77</v>
      </c>
      <c r="K237" s="102">
        <v>0.73</v>
      </c>
      <c r="L237" s="103" t="s">
        <v>383</v>
      </c>
      <c r="N237" s="89"/>
      <c r="O237" s="54"/>
      <c r="P237" s="54"/>
      <c r="Q237" s="54"/>
      <c r="R237" s="101"/>
      <c r="S237" s="102"/>
      <c r="T237" s="102"/>
      <c r="U237" s="102"/>
      <c r="V237" s="102"/>
      <c r="W237" s="102"/>
      <c r="X237" s="102"/>
    </row>
    <row r="238" spans="1:24">
      <c r="A238" s="103" t="s">
        <v>484</v>
      </c>
      <c r="B238" s="54"/>
      <c r="C238" s="54" t="s">
        <v>148</v>
      </c>
      <c r="D238" s="54"/>
      <c r="E238" s="101" t="s">
        <v>485</v>
      </c>
      <c r="F238" s="102">
        <v>0.7</v>
      </c>
      <c r="G238" s="102">
        <v>0.88</v>
      </c>
      <c r="H238" s="102">
        <v>0.28999999999999998</v>
      </c>
      <c r="I238" s="102">
        <v>0.05</v>
      </c>
      <c r="J238" s="102">
        <v>1.63</v>
      </c>
      <c r="K238" s="102">
        <v>1.04</v>
      </c>
      <c r="L238" s="103" t="s">
        <v>383</v>
      </c>
      <c r="N238" s="103"/>
      <c r="O238" s="54"/>
    </row>
    <row r="239" spans="1:24">
      <c r="A239" s="103" t="s">
        <v>486</v>
      </c>
      <c r="B239" s="54"/>
      <c r="C239" s="54" t="s">
        <v>148</v>
      </c>
      <c r="D239" s="54"/>
      <c r="E239" s="101" t="s">
        <v>487</v>
      </c>
      <c r="F239" s="102">
        <v>1.3</v>
      </c>
      <c r="G239" s="102">
        <v>1.25</v>
      </c>
      <c r="H239" s="102">
        <v>0.55000000000000004</v>
      </c>
      <c r="I239" s="102">
        <v>0.11</v>
      </c>
      <c r="J239" s="102">
        <v>2.66</v>
      </c>
      <c r="K239" s="102">
        <v>1.96</v>
      </c>
      <c r="L239" s="103" t="s">
        <v>383</v>
      </c>
      <c r="N239" s="103"/>
      <c r="O239" s="54"/>
    </row>
    <row r="240" spans="1:24">
      <c r="A240" s="103" t="s">
        <v>488</v>
      </c>
      <c r="B240" s="54"/>
      <c r="C240" s="54" t="s">
        <v>148</v>
      </c>
      <c r="D240" s="54"/>
      <c r="E240" s="101" t="s">
        <v>489</v>
      </c>
      <c r="F240" s="102">
        <v>1.92</v>
      </c>
      <c r="G240" s="102">
        <v>1.7</v>
      </c>
      <c r="H240" s="102">
        <v>0.82</v>
      </c>
      <c r="I240" s="102">
        <v>0.15</v>
      </c>
      <c r="J240" s="102">
        <v>3.77</v>
      </c>
      <c r="K240" s="102">
        <v>2.89</v>
      </c>
      <c r="L240" s="103" t="s">
        <v>383</v>
      </c>
      <c r="N240" s="103"/>
      <c r="O240" s="54"/>
    </row>
    <row r="241" spans="1:15">
      <c r="A241" s="103" t="s">
        <v>490</v>
      </c>
      <c r="B241" s="54"/>
      <c r="C241" s="54" t="s">
        <v>148</v>
      </c>
      <c r="D241" s="54"/>
      <c r="E241" s="101" t="s">
        <v>491</v>
      </c>
      <c r="F241" s="102">
        <v>0.25</v>
      </c>
      <c r="G241" s="102">
        <v>0.16</v>
      </c>
      <c r="H241" s="102">
        <v>0.1</v>
      </c>
      <c r="I241" s="102">
        <v>0.02</v>
      </c>
      <c r="J241" s="102">
        <v>0.43</v>
      </c>
      <c r="K241" s="102">
        <v>0.37</v>
      </c>
      <c r="L241" s="103" t="s">
        <v>383</v>
      </c>
      <c r="N241" s="103"/>
      <c r="O241" s="54"/>
    </row>
    <row r="242" spans="1:15">
      <c r="A242" s="103" t="s">
        <v>492</v>
      </c>
      <c r="B242" s="54"/>
      <c r="C242" s="54" t="s">
        <v>148</v>
      </c>
      <c r="D242" s="54"/>
      <c r="E242" s="101" t="s">
        <v>493</v>
      </c>
      <c r="F242" s="102">
        <v>0.5</v>
      </c>
      <c r="G242" s="102">
        <v>0.32</v>
      </c>
      <c r="H242" s="102">
        <v>0.21</v>
      </c>
      <c r="I242" s="102">
        <v>0.04</v>
      </c>
      <c r="J242" s="102">
        <v>0.86</v>
      </c>
      <c r="K242" s="102">
        <v>0.75</v>
      </c>
      <c r="L242" s="103" t="s">
        <v>383</v>
      </c>
      <c r="N242" s="103"/>
      <c r="O242" s="54"/>
    </row>
    <row r="243" spans="1:15">
      <c r="A243" s="103" t="s">
        <v>494</v>
      </c>
      <c r="B243" s="54"/>
      <c r="C243" s="54" t="s">
        <v>148</v>
      </c>
      <c r="D243" s="54"/>
      <c r="E243" s="101" t="s">
        <v>495</v>
      </c>
      <c r="F243" s="102">
        <v>0.8</v>
      </c>
      <c r="G243" s="102">
        <v>0.51</v>
      </c>
      <c r="H243" s="102">
        <v>0.33</v>
      </c>
      <c r="I243" s="102">
        <v>0.05</v>
      </c>
      <c r="J243" s="102">
        <v>1.36</v>
      </c>
      <c r="K243" s="102">
        <v>1.18</v>
      </c>
      <c r="L243" s="103" t="s">
        <v>383</v>
      </c>
      <c r="N243" s="103"/>
      <c r="O243" s="54"/>
    </row>
    <row r="245" spans="1:15">
      <c r="A245" s="98"/>
      <c r="B245" s="101"/>
      <c r="C245" s="54"/>
      <c r="D245" s="54"/>
      <c r="E245" s="101"/>
      <c r="F245" s="102"/>
      <c r="G245" s="102"/>
      <c r="H245" s="102"/>
      <c r="I245" s="102"/>
      <c r="J245" s="102"/>
      <c r="K245" s="102"/>
      <c r="L245" s="103"/>
    </row>
    <row r="246" spans="1:15">
      <c r="A246" s="98"/>
      <c r="B246" s="101"/>
      <c r="C246" s="54"/>
      <c r="D246" s="54"/>
      <c r="E246" s="101"/>
      <c r="F246" s="102"/>
      <c r="G246" s="102"/>
      <c r="H246" s="102"/>
      <c r="I246" s="102"/>
      <c r="J246" s="102"/>
      <c r="K246" s="102"/>
      <c r="L246" s="103"/>
    </row>
    <row r="247" spans="1:15">
      <c r="A247" s="98"/>
      <c r="B247" s="101"/>
      <c r="C247" s="54"/>
      <c r="D247" s="54"/>
      <c r="E247" s="101"/>
      <c r="F247" s="102"/>
      <c r="G247" s="102"/>
      <c r="H247" s="102"/>
      <c r="I247" s="102"/>
      <c r="J247" s="102"/>
      <c r="K247" s="102"/>
      <c r="L247" s="103"/>
    </row>
    <row r="248" spans="1:15">
      <c r="A248" s="98"/>
      <c r="B248" s="101"/>
      <c r="C248" s="54"/>
      <c r="D248" s="54"/>
      <c r="E248" s="101"/>
      <c r="F248" s="102"/>
      <c r="G248" s="102"/>
      <c r="H248" s="102"/>
      <c r="I248" s="102"/>
      <c r="J248" s="102"/>
      <c r="K248" s="102"/>
      <c r="L248" s="103"/>
    </row>
    <row r="249" spans="1:15">
      <c r="A249" s="98"/>
      <c r="B249" s="101"/>
      <c r="C249" s="54"/>
      <c r="D249" s="54"/>
      <c r="E249" s="101"/>
      <c r="F249" s="102"/>
      <c r="G249" s="102"/>
      <c r="H249" s="102"/>
      <c r="I249" s="102"/>
      <c r="J249" s="102"/>
      <c r="K249" s="102"/>
      <c r="L249" s="103"/>
    </row>
    <row r="250" spans="1:15">
      <c r="A250" s="98"/>
      <c r="B250" s="101"/>
      <c r="C250" s="54"/>
      <c r="D250" s="54"/>
      <c r="E250" s="101"/>
      <c r="F250" s="102"/>
      <c r="G250" s="102"/>
      <c r="H250" s="102"/>
      <c r="I250" s="102"/>
      <c r="J250" s="102"/>
      <c r="K250" s="102"/>
      <c r="L250" s="103"/>
    </row>
    <row r="251" spans="1:15">
      <c r="A251" s="98"/>
      <c r="B251" s="101"/>
      <c r="C251" s="54"/>
      <c r="D251" s="54"/>
      <c r="E251" s="101"/>
      <c r="F251" s="102"/>
      <c r="G251" s="102"/>
      <c r="H251" s="102"/>
      <c r="I251" s="102"/>
      <c r="J251" s="102"/>
      <c r="K251" s="102"/>
      <c r="L251" s="103"/>
    </row>
    <row r="252" spans="1:15">
      <c r="A252" s="98"/>
      <c r="B252" s="101"/>
      <c r="C252" s="54"/>
      <c r="D252" s="54"/>
      <c r="E252" s="101"/>
      <c r="F252" s="102"/>
      <c r="G252" s="102"/>
      <c r="H252" s="102"/>
      <c r="I252" s="102"/>
      <c r="J252" s="102"/>
      <c r="K252" s="102"/>
      <c r="L252" s="103"/>
    </row>
    <row r="253" spans="1:15">
      <c r="A253" s="98"/>
      <c r="B253" s="101"/>
      <c r="C253" s="54"/>
      <c r="D253" s="54"/>
      <c r="E253" s="101"/>
      <c r="F253" s="102"/>
      <c r="G253" s="102"/>
      <c r="H253" s="102"/>
      <c r="I253" s="102"/>
      <c r="J253" s="102"/>
      <c r="K253" s="102"/>
      <c r="L253" s="103"/>
    </row>
    <row r="254" spans="1:15">
      <c r="A254" s="98"/>
      <c r="B254" s="101"/>
      <c r="C254" s="54"/>
      <c r="D254" s="54"/>
      <c r="E254" s="101"/>
      <c r="F254" s="102"/>
      <c r="G254" s="102"/>
      <c r="H254" s="102"/>
      <c r="I254" s="102"/>
      <c r="J254" s="102"/>
      <c r="K254" s="102"/>
      <c r="L254" s="103"/>
    </row>
    <row r="255" spans="1:15">
      <c r="A255" s="98"/>
      <c r="B255" s="101"/>
      <c r="C255" s="54"/>
      <c r="D255" s="54"/>
      <c r="E255" s="101"/>
      <c r="F255" s="102"/>
      <c r="G255" s="102"/>
      <c r="H255" s="102"/>
      <c r="I255" s="102"/>
      <c r="J255" s="102"/>
      <c r="K255" s="102"/>
      <c r="L255" s="103"/>
    </row>
    <row r="256" spans="1:15">
      <c r="A256" s="98"/>
      <c r="B256" s="101"/>
      <c r="C256" s="54"/>
      <c r="D256" s="54"/>
      <c r="E256" s="101"/>
      <c r="F256" s="102"/>
      <c r="G256" s="102"/>
      <c r="H256" s="102"/>
      <c r="I256" s="102"/>
      <c r="J256" s="102"/>
      <c r="K256" s="102"/>
      <c r="L256" s="103"/>
    </row>
    <row r="257" spans="1:12">
      <c r="A257" s="98"/>
      <c r="B257" s="101"/>
      <c r="C257" s="54"/>
      <c r="D257" s="54"/>
      <c r="E257" s="101"/>
      <c r="F257" s="102"/>
      <c r="G257" s="102"/>
      <c r="H257" s="102"/>
      <c r="I257" s="102"/>
      <c r="J257" s="102"/>
      <c r="K257" s="102"/>
      <c r="L257" s="103"/>
    </row>
    <row r="258" spans="1:12">
      <c r="A258" s="98"/>
      <c r="B258" s="101"/>
      <c r="C258" s="54"/>
      <c r="D258" s="54"/>
      <c r="E258" s="101"/>
      <c r="F258" s="102"/>
      <c r="G258" s="102"/>
      <c r="H258" s="102"/>
      <c r="I258" s="102"/>
      <c r="J258" s="102"/>
      <c r="K258" s="102"/>
      <c r="L258" s="103"/>
    </row>
    <row r="259" spans="1:12">
      <c r="A259" s="98"/>
      <c r="B259" s="101"/>
      <c r="C259" s="54"/>
      <c r="D259" s="54"/>
      <c r="E259" s="101"/>
      <c r="F259" s="102"/>
      <c r="G259" s="102"/>
      <c r="H259" s="102"/>
      <c r="I259" s="102"/>
      <c r="J259" s="102"/>
      <c r="K259" s="102"/>
      <c r="L259" s="103"/>
    </row>
    <row r="260" spans="1:12">
      <c r="A260" s="98"/>
      <c r="B260" s="101"/>
      <c r="C260" s="54"/>
      <c r="D260" s="54"/>
      <c r="E260" s="101"/>
      <c r="F260" s="102"/>
      <c r="G260" s="102"/>
      <c r="H260" s="102"/>
      <c r="I260" s="102"/>
      <c r="J260" s="102"/>
      <c r="K260" s="102"/>
      <c r="L260" s="103"/>
    </row>
    <row r="261" spans="1:12">
      <c r="A261" s="98"/>
      <c r="B261" s="101"/>
      <c r="C261" s="54"/>
      <c r="D261" s="54"/>
      <c r="E261" s="101"/>
      <c r="F261" s="102"/>
      <c r="G261" s="102"/>
      <c r="H261" s="102"/>
      <c r="I261" s="102"/>
      <c r="J261" s="102"/>
      <c r="K261" s="102"/>
      <c r="L261" s="103"/>
    </row>
    <row r="262" spans="1:12">
      <c r="A262" s="98"/>
      <c r="B262" s="101"/>
      <c r="C262" s="54"/>
      <c r="D262" s="54"/>
      <c r="E262" s="101"/>
      <c r="F262" s="102"/>
      <c r="G262" s="102"/>
      <c r="H262" s="102"/>
      <c r="I262" s="102"/>
      <c r="J262" s="102"/>
      <c r="K262" s="102"/>
      <c r="L262" s="103"/>
    </row>
    <row r="263" spans="1:12">
      <c r="A263" s="98"/>
      <c r="B263" s="101"/>
      <c r="C263" s="54"/>
      <c r="D263" s="54"/>
      <c r="E263" s="101"/>
      <c r="F263" s="102"/>
      <c r="G263" s="102"/>
      <c r="H263" s="102"/>
      <c r="I263" s="102"/>
      <c r="J263" s="102"/>
      <c r="K263" s="102"/>
      <c r="L263" s="103"/>
    </row>
    <row r="264" spans="1:12">
      <c r="A264" s="100"/>
      <c r="B264" s="101"/>
      <c r="C264" s="54"/>
      <c r="D264" s="54"/>
      <c r="E264" s="101"/>
      <c r="F264" s="102"/>
      <c r="G264" s="102"/>
      <c r="H264" s="102"/>
      <c r="I264" s="102"/>
      <c r="J264" s="102"/>
      <c r="K264" s="102"/>
      <c r="L264" s="103"/>
    </row>
    <row r="265" spans="1:12">
      <c r="A265" s="100"/>
      <c r="B265" s="101"/>
      <c r="C265" s="54"/>
      <c r="D265" s="54"/>
      <c r="E265" s="101"/>
      <c r="F265" s="102"/>
      <c r="G265" s="102"/>
      <c r="H265" s="102"/>
      <c r="I265" s="102"/>
      <c r="J265" s="102"/>
      <c r="K265" s="102"/>
      <c r="L265" s="103"/>
    </row>
    <row r="266" spans="1:12">
      <c r="A266" s="100"/>
      <c r="B266" s="101"/>
      <c r="C266" s="54"/>
      <c r="D266" s="54"/>
      <c r="E266" s="101"/>
      <c r="F266" s="102"/>
      <c r="G266" s="102"/>
      <c r="H266" s="102"/>
      <c r="I266" s="102"/>
      <c r="J266" s="102"/>
      <c r="K266" s="102"/>
      <c r="L266" s="103"/>
    </row>
    <row r="267" spans="1:12">
      <c r="A267" s="100"/>
      <c r="B267" s="101"/>
      <c r="C267" s="54"/>
      <c r="D267" s="54"/>
      <c r="E267" s="101"/>
      <c r="F267" s="102"/>
      <c r="G267" s="102"/>
      <c r="H267" s="102"/>
      <c r="I267" s="102"/>
      <c r="J267" s="102"/>
      <c r="K267" s="102"/>
      <c r="L267" s="103"/>
    </row>
    <row r="268" spans="1:12">
      <c r="A268" s="100"/>
      <c r="B268" s="101"/>
      <c r="C268" s="54"/>
      <c r="D268" s="54"/>
      <c r="E268" s="101"/>
      <c r="F268" s="102"/>
      <c r="G268" s="102"/>
      <c r="H268" s="102"/>
      <c r="I268" s="102"/>
      <c r="J268" s="102"/>
      <c r="K268" s="102"/>
      <c r="L268" s="103"/>
    </row>
    <row r="269" spans="1:12">
      <c r="A269" s="100"/>
      <c r="B269" s="101"/>
      <c r="C269" s="54"/>
      <c r="D269" s="54"/>
      <c r="E269" s="101"/>
      <c r="F269" s="102"/>
      <c r="G269" s="102"/>
      <c r="H269" s="102"/>
      <c r="I269" s="102"/>
      <c r="J269" s="102"/>
      <c r="K269" s="102"/>
      <c r="L269" s="103"/>
    </row>
    <row r="270" spans="1:12">
      <c r="A270" s="100"/>
      <c r="B270" s="101"/>
      <c r="C270" s="54"/>
      <c r="D270" s="54"/>
      <c r="E270" s="101"/>
      <c r="F270" s="102"/>
      <c r="G270" s="102"/>
      <c r="H270" s="102"/>
      <c r="I270" s="102"/>
      <c r="J270" s="102"/>
      <c r="K270" s="102"/>
      <c r="L270" s="103"/>
    </row>
    <row r="271" spans="1:12">
      <c r="A271" s="100"/>
      <c r="B271" s="101"/>
      <c r="C271" s="54"/>
      <c r="D271" s="54"/>
      <c r="E271" s="101"/>
      <c r="F271" s="102"/>
      <c r="G271" s="102"/>
      <c r="H271" s="102"/>
      <c r="I271" s="102"/>
      <c r="J271" s="102"/>
      <c r="K271" s="102"/>
      <c r="L271" s="103"/>
    </row>
    <row r="272" spans="1:12">
      <c r="A272" s="100"/>
      <c r="B272" s="101"/>
      <c r="C272" s="54"/>
      <c r="D272" s="54"/>
      <c r="E272" s="101"/>
      <c r="F272" s="102"/>
      <c r="G272" s="102"/>
      <c r="H272" s="102"/>
      <c r="I272" s="102"/>
      <c r="J272" s="102"/>
      <c r="K272" s="102"/>
      <c r="L272" s="103"/>
    </row>
    <row r="273" spans="1:12">
      <c r="A273" s="100"/>
      <c r="B273" s="101"/>
      <c r="C273" s="54"/>
      <c r="D273" s="54"/>
      <c r="E273" s="101"/>
      <c r="F273" s="102"/>
      <c r="G273" s="102"/>
      <c r="H273" s="102"/>
      <c r="I273" s="102"/>
      <c r="J273" s="102"/>
      <c r="K273" s="102"/>
      <c r="L273" s="103"/>
    </row>
    <row r="274" spans="1:12">
      <c r="A274" s="100"/>
      <c r="B274" s="101"/>
      <c r="C274" s="54"/>
      <c r="D274" s="54"/>
      <c r="E274" s="101"/>
      <c r="F274" s="102"/>
      <c r="G274" s="102"/>
      <c r="H274" s="102"/>
      <c r="I274" s="102"/>
      <c r="J274" s="102"/>
      <c r="K274" s="102"/>
      <c r="L274" s="103"/>
    </row>
    <row r="275" spans="1:12">
      <c r="A275" s="100"/>
      <c r="B275" s="101"/>
      <c r="C275" s="54"/>
      <c r="D275" s="54"/>
      <c r="E275" s="101"/>
      <c r="F275" s="102"/>
      <c r="G275" s="102"/>
      <c r="H275" s="102"/>
      <c r="I275" s="102"/>
      <c r="J275" s="102"/>
      <c r="K275" s="102"/>
      <c r="L275" s="103"/>
    </row>
    <row r="276" spans="1:12">
      <c r="A276" s="100"/>
      <c r="B276" s="101"/>
      <c r="C276" s="54"/>
      <c r="D276" s="54"/>
      <c r="E276" s="101"/>
      <c r="F276" s="102"/>
      <c r="G276" s="102"/>
      <c r="H276" s="102"/>
      <c r="I276" s="102"/>
      <c r="J276" s="102"/>
      <c r="K276" s="102"/>
      <c r="L276" s="103"/>
    </row>
    <row r="277" spans="1:12">
      <c r="A277" s="100"/>
      <c r="B277" s="101"/>
      <c r="C277" s="54"/>
      <c r="D277" s="54"/>
      <c r="E277" s="101"/>
      <c r="F277" s="102"/>
      <c r="G277" s="102"/>
      <c r="H277" s="102"/>
      <c r="I277" s="102"/>
      <c r="J277" s="102"/>
      <c r="K277" s="102"/>
      <c r="L277" s="103"/>
    </row>
    <row r="278" spans="1:12">
      <c r="A278" s="100"/>
      <c r="B278" s="101"/>
      <c r="C278" s="54"/>
      <c r="D278" s="54"/>
      <c r="E278" s="101"/>
      <c r="F278" s="102"/>
      <c r="G278" s="102"/>
      <c r="H278" s="102"/>
      <c r="I278" s="102"/>
      <c r="J278" s="102"/>
      <c r="K278" s="102"/>
      <c r="L278" s="103"/>
    </row>
    <row r="279" spans="1:12">
      <c r="A279" s="100"/>
      <c r="B279" s="101"/>
      <c r="C279" s="54"/>
      <c r="D279" s="54"/>
      <c r="E279" s="101"/>
      <c r="F279" s="102"/>
      <c r="G279" s="102"/>
      <c r="H279" s="102"/>
      <c r="I279" s="102"/>
      <c r="J279" s="102"/>
      <c r="K279" s="102"/>
      <c r="L279" s="103"/>
    </row>
    <row r="280" spans="1:12">
      <c r="A280" s="100"/>
      <c r="B280" s="101"/>
      <c r="C280" s="54"/>
      <c r="D280" s="54"/>
      <c r="E280" s="101"/>
      <c r="F280" s="102"/>
      <c r="G280" s="102"/>
      <c r="H280" s="102"/>
      <c r="I280" s="102"/>
      <c r="J280" s="102"/>
      <c r="K280" s="102"/>
      <c r="L280" s="103"/>
    </row>
    <row r="281" spans="1:12">
      <c r="A281" s="100"/>
      <c r="B281" s="101"/>
      <c r="C281" s="54"/>
      <c r="D281" s="54"/>
      <c r="E281" s="101"/>
      <c r="F281" s="102"/>
      <c r="G281" s="102"/>
      <c r="H281" s="102"/>
      <c r="I281" s="102"/>
      <c r="J281" s="102"/>
      <c r="K281" s="102"/>
      <c r="L281" s="103"/>
    </row>
    <row r="282" spans="1:12">
      <c r="A282" s="100"/>
      <c r="B282" s="101"/>
      <c r="C282" s="54"/>
      <c r="D282" s="54"/>
      <c r="E282" s="101"/>
      <c r="F282" s="102"/>
      <c r="G282" s="102"/>
      <c r="H282" s="102"/>
      <c r="I282" s="102"/>
      <c r="J282" s="102"/>
      <c r="K282" s="102"/>
      <c r="L282" s="103"/>
    </row>
    <row r="283" spans="1:12">
      <c r="A283" s="100"/>
      <c r="B283" s="101"/>
      <c r="C283" s="54"/>
      <c r="D283" s="54"/>
      <c r="E283" s="101"/>
      <c r="F283" s="102"/>
      <c r="G283" s="102"/>
      <c r="H283" s="102"/>
      <c r="I283" s="102"/>
      <c r="J283" s="102"/>
      <c r="K283" s="102"/>
      <c r="L283" s="103"/>
    </row>
    <row r="284" spans="1:12">
      <c r="A284" s="100"/>
      <c r="B284" s="101"/>
      <c r="C284" s="54"/>
      <c r="D284" s="54"/>
      <c r="E284" s="101"/>
      <c r="F284" s="102"/>
      <c r="G284" s="102"/>
      <c r="H284" s="102"/>
      <c r="I284" s="102"/>
      <c r="J284" s="102"/>
      <c r="K284" s="102"/>
      <c r="L284" s="103"/>
    </row>
    <row r="285" spans="1:12">
      <c r="A285" s="100"/>
      <c r="B285" s="101"/>
      <c r="C285" s="54"/>
      <c r="D285" s="54"/>
      <c r="E285" s="101"/>
      <c r="F285" s="102"/>
      <c r="G285" s="102"/>
      <c r="H285" s="102"/>
      <c r="I285" s="102"/>
      <c r="J285" s="102"/>
      <c r="K285" s="102"/>
      <c r="L285" s="103"/>
    </row>
    <row r="286" spans="1:12">
      <c r="A286" s="100"/>
      <c r="B286" s="101"/>
      <c r="C286" s="54"/>
      <c r="D286" s="54"/>
      <c r="E286" s="101"/>
      <c r="F286" s="102"/>
      <c r="G286" s="102"/>
      <c r="H286" s="102"/>
      <c r="I286" s="102"/>
      <c r="J286" s="102"/>
      <c r="K286" s="102"/>
      <c r="L286" s="103"/>
    </row>
    <row r="287" spans="1:12">
      <c r="A287" s="100"/>
      <c r="B287" s="101"/>
      <c r="C287" s="54"/>
      <c r="D287" s="54"/>
      <c r="E287" s="101"/>
      <c r="F287" s="102"/>
      <c r="G287" s="102"/>
      <c r="H287" s="102"/>
      <c r="I287" s="102"/>
      <c r="J287" s="102"/>
      <c r="K287" s="102"/>
      <c r="L287" s="103"/>
    </row>
    <row r="288" spans="1:12">
      <c r="A288" s="100"/>
      <c r="B288" s="101"/>
      <c r="C288" s="54"/>
      <c r="D288" s="54"/>
      <c r="E288" s="101"/>
      <c r="F288" s="102"/>
      <c r="G288" s="102"/>
      <c r="H288" s="102"/>
      <c r="I288" s="102"/>
      <c r="J288" s="102"/>
      <c r="K288" s="102"/>
      <c r="L288" s="103"/>
    </row>
    <row r="289" spans="1:12">
      <c r="A289" s="100"/>
      <c r="B289" s="101"/>
      <c r="C289" s="54"/>
      <c r="D289" s="54"/>
      <c r="E289" s="101"/>
      <c r="F289" s="102"/>
      <c r="G289" s="102"/>
      <c r="H289" s="102"/>
      <c r="I289" s="102"/>
      <c r="J289" s="102"/>
      <c r="K289" s="102"/>
      <c r="L289" s="103"/>
    </row>
    <row r="290" spans="1:12">
      <c r="A290" s="100"/>
      <c r="B290" s="101"/>
      <c r="C290" s="54"/>
      <c r="D290" s="54"/>
      <c r="E290" s="101"/>
      <c r="F290" s="102"/>
      <c r="G290" s="102"/>
      <c r="H290" s="102"/>
      <c r="I290" s="102"/>
      <c r="J290" s="102"/>
      <c r="K290" s="102"/>
      <c r="L290" s="103"/>
    </row>
    <row r="291" spans="1:12">
      <c r="A291" s="100"/>
      <c r="B291" s="101"/>
      <c r="C291" s="54"/>
      <c r="D291" s="54"/>
      <c r="E291" s="101"/>
      <c r="F291" s="102"/>
      <c r="G291" s="102"/>
      <c r="H291" s="102"/>
      <c r="I291" s="102"/>
      <c r="J291" s="102"/>
      <c r="K291" s="102"/>
      <c r="L291" s="103"/>
    </row>
    <row r="292" spans="1:12">
      <c r="A292" s="100"/>
      <c r="B292" s="101"/>
      <c r="C292" s="54"/>
      <c r="D292" s="54"/>
      <c r="E292" s="101"/>
      <c r="F292" s="102"/>
      <c r="G292" s="102"/>
      <c r="H292" s="102"/>
      <c r="I292" s="102"/>
      <c r="J292" s="102"/>
      <c r="K292" s="102"/>
      <c r="L292" s="103"/>
    </row>
    <row r="293" spans="1:12">
      <c r="A293" s="100"/>
      <c r="B293" s="101"/>
      <c r="C293" s="54"/>
      <c r="D293" s="54"/>
      <c r="E293" s="101"/>
      <c r="F293" s="102"/>
      <c r="G293" s="102"/>
      <c r="H293" s="102"/>
      <c r="I293" s="102"/>
      <c r="J293" s="102"/>
      <c r="K293" s="102"/>
      <c r="L293" s="103"/>
    </row>
    <row r="294" spans="1:12">
      <c r="A294" s="100"/>
      <c r="B294" s="101"/>
      <c r="C294" s="54"/>
      <c r="D294" s="54"/>
      <c r="E294" s="101"/>
      <c r="F294" s="102"/>
      <c r="G294" s="102"/>
      <c r="H294" s="102"/>
      <c r="I294" s="102"/>
      <c r="J294" s="102"/>
      <c r="K294" s="102"/>
      <c r="L294" s="103"/>
    </row>
    <row r="295" spans="1:12">
      <c r="A295" s="100"/>
      <c r="B295" s="101"/>
      <c r="C295" s="54"/>
      <c r="D295" s="54"/>
      <c r="E295" s="101"/>
      <c r="F295" s="102"/>
      <c r="G295" s="102"/>
      <c r="H295" s="102"/>
      <c r="I295" s="102"/>
      <c r="J295" s="102"/>
      <c r="K295" s="102"/>
      <c r="L295" s="103"/>
    </row>
    <row r="296" spans="1:12">
      <c r="A296" s="100"/>
      <c r="B296" s="101"/>
      <c r="C296" s="54"/>
      <c r="D296" s="54"/>
      <c r="E296" s="101"/>
      <c r="F296" s="102"/>
      <c r="G296" s="102"/>
      <c r="H296" s="102"/>
      <c r="I296" s="102"/>
      <c r="J296" s="102"/>
      <c r="K296" s="102"/>
      <c r="L296" s="103"/>
    </row>
    <row r="297" spans="1:12">
      <c r="A297" s="100"/>
      <c r="B297" s="101"/>
      <c r="C297" s="54"/>
      <c r="D297" s="54"/>
      <c r="E297" s="101"/>
      <c r="F297" s="102"/>
      <c r="G297" s="102"/>
      <c r="H297" s="102"/>
      <c r="I297" s="102"/>
      <c r="J297" s="102"/>
      <c r="K297" s="102"/>
      <c r="L297" s="103"/>
    </row>
    <row r="298" spans="1:12">
      <c r="A298" s="100"/>
      <c r="B298" s="101"/>
      <c r="C298" s="54"/>
      <c r="D298" s="54"/>
      <c r="E298" s="101"/>
      <c r="F298" s="102"/>
      <c r="G298" s="102"/>
      <c r="H298" s="102"/>
      <c r="I298" s="102"/>
      <c r="J298" s="102"/>
      <c r="K298" s="102"/>
      <c r="L298" s="103"/>
    </row>
    <row r="299" spans="1:12">
      <c r="A299" s="100"/>
      <c r="B299" s="101"/>
      <c r="C299" s="54"/>
      <c r="D299" s="54"/>
      <c r="E299" s="101"/>
      <c r="F299" s="102"/>
      <c r="G299" s="102"/>
      <c r="H299" s="102"/>
      <c r="I299" s="102"/>
      <c r="J299" s="102"/>
      <c r="K299" s="102"/>
      <c r="L299" s="103"/>
    </row>
    <row r="300" spans="1:12">
      <c r="A300" s="100"/>
      <c r="B300" s="101"/>
      <c r="C300" s="54"/>
      <c r="D300" s="54"/>
      <c r="E300" s="101"/>
      <c r="F300" s="102"/>
      <c r="G300" s="102"/>
      <c r="H300" s="102"/>
      <c r="I300" s="102"/>
      <c r="J300" s="102"/>
      <c r="K300" s="102"/>
      <c r="L300" s="103"/>
    </row>
    <row r="301" spans="1:12">
      <c r="A301" s="100"/>
      <c r="B301" s="101"/>
      <c r="C301" s="54"/>
      <c r="D301" s="54"/>
      <c r="E301" s="101"/>
      <c r="F301" s="102"/>
      <c r="G301" s="102"/>
      <c r="H301" s="102"/>
      <c r="I301" s="102"/>
      <c r="J301" s="102"/>
      <c r="K301" s="102"/>
      <c r="L301" s="103"/>
    </row>
    <row r="302" spans="1:12">
      <c r="A302" s="100"/>
      <c r="B302" s="101"/>
      <c r="C302" s="54"/>
      <c r="D302" s="54"/>
      <c r="E302" s="101"/>
      <c r="F302" s="102"/>
      <c r="G302" s="102"/>
      <c r="H302" s="102"/>
      <c r="I302" s="102"/>
      <c r="J302" s="102"/>
      <c r="K302" s="102"/>
      <c r="L302" s="103"/>
    </row>
    <row r="303" spans="1:12">
      <c r="A303" s="100"/>
      <c r="B303" s="101"/>
      <c r="C303" s="54"/>
      <c r="D303" s="54"/>
      <c r="E303" s="101"/>
      <c r="F303" s="102"/>
      <c r="G303" s="102"/>
      <c r="H303" s="102"/>
      <c r="I303" s="102"/>
      <c r="J303" s="102"/>
      <c r="K303" s="102"/>
      <c r="L303" s="103"/>
    </row>
    <row r="304" spans="1:12">
      <c r="A304" s="100"/>
      <c r="B304" s="101"/>
      <c r="C304" s="54"/>
      <c r="D304" s="54"/>
      <c r="E304" s="101"/>
      <c r="F304" s="102"/>
      <c r="G304" s="102"/>
      <c r="H304" s="102"/>
      <c r="I304" s="102"/>
      <c r="J304" s="102"/>
      <c r="K304" s="102"/>
      <c r="L304" s="103"/>
    </row>
    <row r="305" spans="1:12">
      <c r="A305" s="100"/>
      <c r="B305" s="101"/>
      <c r="C305" s="54"/>
      <c r="D305" s="54"/>
      <c r="E305" s="101"/>
      <c r="F305" s="102"/>
      <c r="G305" s="102"/>
      <c r="H305" s="102"/>
      <c r="I305" s="102"/>
      <c r="J305" s="102"/>
      <c r="K305" s="102"/>
      <c r="L305" s="103"/>
    </row>
    <row r="306" spans="1:12">
      <c r="A306" s="100"/>
      <c r="B306" s="101"/>
      <c r="C306" s="54"/>
      <c r="D306" s="54"/>
      <c r="E306" s="101"/>
      <c r="F306" s="102"/>
      <c r="G306" s="102"/>
      <c r="H306" s="102"/>
      <c r="I306" s="102"/>
      <c r="J306" s="102"/>
      <c r="K306" s="102"/>
      <c r="L306" s="103"/>
    </row>
    <row r="307" spans="1:12">
      <c r="A307" s="100"/>
      <c r="B307" s="101"/>
      <c r="C307" s="54"/>
      <c r="D307" s="54"/>
      <c r="E307" s="101"/>
      <c r="F307" s="102"/>
      <c r="G307" s="102"/>
      <c r="H307" s="102"/>
      <c r="I307" s="102"/>
      <c r="J307" s="102"/>
      <c r="K307" s="102"/>
      <c r="L307" s="103"/>
    </row>
    <row r="308" spans="1:12">
      <c r="A308" s="100"/>
      <c r="B308" s="101"/>
      <c r="C308" s="54"/>
      <c r="D308" s="54"/>
      <c r="E308" s="101"/>
      <c r="F308" s="102"/>
      <c r="G308" s="102"/>
      <c r="H308" s="102"/>
      <c r="I308" s="102"/>
      <c r="J308" s="102"/>
      <c r="K308" s="102"/>
      <c r="L308" s="103"/>
    </row>
    <row r="309" spans="1:12">
      <c r="A309" s="100"/>
      <c r="B309" s="101"/>
      <c r="C309" s="54"/>
      <c r="D309" s="54"/>
      <c r="E309" s="101"/>
      <c r="F309" s="102"/>
      <c r="G309" s="102"/>
      <c r="H309" s="102"/>
      <c r="I309" s="102"/>
      <c r="J309" s="102"/>
      <c r="K309" s="102"/>
      <c r="L309" s="103"/>
    </row>
    <row r="310" spans="1:12">
      <c r="A310" s="100"/>
      <c r="B310" s="101"/>
      <c r="C310" s="54"/>
      <c r="D310" s="54"/>
      <c r="E310" s="101"/>
      <c r="F310" s="102"/>
      <c r="G310" s="102"/>
      <c r="H310" s="102"/>
      <c r="I310" s="102"/>
      <c r="J310" s="102"/>
      <c r="K310" s="102"/>
      <c r="L310" s="103"/>
    </row>
    <row r="311" spans="1:12">
      <c r="A311" s="100"/>
      <c r="B311" s="101"/>
      <c r="C311" s="54"/>
      <c r="D311" s="54"/>
      <c r="E311" s="101"/>
      <c r="F311" s="102"/>
      <c r="G311" s="102"/>
      <c r="H311" s="102"/>
      <c r="I311" s="102"/>
      <c r="J311" s="102"/>
      <c r="K311" s="102"/>
      <c r="L311" s="103"/>
    </row>
    <row r="312" spans="1:12">
      <c r="A312" s="100"/>
      <c r="B312" s="101"/>
      <c r="C312" s="54"/>
      <c r="D312" s="54"/>
      <c r="E312" s="101"/>
      <c r="F312" s="102"/>
      <c r="G312" s="102"/>
      <c r="H312" s="102"/>
      <c r="I312" s="102"/>
      <c r="J312" s="102"/>
      <c r="K312" s="102"/>
      <c r="L312" s="103"/>
    </row>
    <row r="313" spans="1:12">
      <c r="A313" s="100"/>
      <c r="B313" s="101"/>
      <c r="C313" s="54"/>
      <c r="D313" s="54"/>
      <c r="E313" s="101"/>
      <c r="F313" s="102"/>
      <c r="G313" s="102"/>
      <c r="H313" s="102"/>
      <c r="I313" s="102"/>
      <c r="J313" s="102"/>
      <c r="K313" s="102"/>
      <c r="L313" s="103"/>
    </row>
    <row r="314" spans="1:12">
      <c r="A314" s="100"/>
      <c r="B314" s="101"/>
      <c r="C314" s="54"/>
      <c r="D314" s="54"/>
      <c r="E314" s="101"/>
      <c r="F314" s="102"/>
      <c r="G314" s="102"/>
      <c r="H314" s="102"/>
      <c r="I314" s="102"/>
      <c r="J314" s="102"/>
      <c r="K314" s="102"/>
      <c r="L314" s="103"/>
    </row>
    <row r="315" spans="1:12">
      <c r="A315" s="100"/>
      <c r="B315" s="101"/>
      <c r="C315" s="54"/>
      <c r="D315" s="54"/>
      <c r="E315" s="101"/>
      <c r="F315" s="102"/>
      <c r="G315" s="102"/>
      <c r="H315" s="102"/>
      <c r="I315" s="102"/>
      <c r="J315" s="102"/>
      <c r="K315" s="102"/>
      <c r="L315" s="103"/>
    </row>
    <row r="316" spans="1:12">
      <c r="A316" s="100"/>
      <c r="B316" s="101"/>
      <c r="C316" s="54"/>
      <c r="D316" s="54"/>
      <c r="E316" s="101"/>
      <c r="F316" s="102"/>
      <c r="G316" s="102"/>
      <c r="H316" s="102"/>
      <c r="I316" s="102"/>
      <c r="J316" s="102"/>
      <c r="K316" s="102"/>
      <c r="L316" s="103"/>
    </row>
    <row r="317" spans="1:12">
      <c r="A317" s="100"/>
      <c r="B317" s="101"/>
      <c r="C317" s="54"/>
      <c r="D317" s="54"/>
      <c r="E317" s="101"/>
      <c r="F317" s="102"/>
      <c r="G317" s="102"/>
      <c r="H317" s="102"/>
      <c r="I317" s="102"/>
      <c r="J317" s="102"/>
      <c r="K317" s="102"/>
      <c r="L317" s="103"/>
    </row>
    <row r="318" spans="1:12">
      <c r="A318" s="100"/>
      <c r="B318" s="101"/>
      <c r="C318" s="54"/>
      <c r="D318" s="54"/>
      <c r="E318" s="101"/>
      <c r="F318" s="102"/>
      <c r="G318" s="102"/>
      <c r="H318" s="102"/>
      <c r="I318" s="102"/>
      <c r="J318" s="102"/>
      <c r="K318" s="102"/>
      <c r="L318" s="103"/>
    </row>
    <row r="319" spans="1:12">
      <c r="A319" s="100"/>
      <c r="B319" s="101"/>
      <c r="C319" s="54"/>
      <c r="D319" s="54"/>
      <c r="E319" s="101"/>
      <c r="F319" s="102"/>
      <c r="G319" s="102"/>
      <c r="H319" s="102"/>
      <c r="I319" s="102"/>
      <c r="J319" s="102"/>
      <c r="K319" s="102"/>
      <c r="L319" s="103"/>
    </row>
    <row r="320" spans="1:12">
      <c r="A320" s="100"/>
      <c r="B320" s="101"/>
      <c r="C320" s="54"/>
      <c r="D320" s="54"/>
      <c r="E320" s="101"/>
      <c r="F320" s="102"/>
      <c r="G320" s="102"/>
      <c r="H320" s="102"/>
      <c r="I320" s="102"/>
      <c r="J320" s="102"/>
      <c r="K320" s="102"/>
      <c r="L320" s="103"/>
    </row>
    <row r="321" spans="1:12">
      <c r="A321" s="100"/>
      <c r="B321" s="101"/>
      <c r="C321" s="54"/>
      <c r="D321" s="54"/>
      <c r="E321" s="101"/>
      <c r="F321" s="102"/>
      <c r="G321" s="102"/>
      <c r="H321" s="102"/>
      <c r="I321" s="102"/>
      <c r="J321" s="102"/>
      <c r="K321" s="102"/>
      <c r="L321" s="103"/>
    </row>
    <row r="322" spans="1:12">
      <c r="A322" s="100"/>
      <c r="B322" s="101"/>
      <c r="C322" s="54"/>
      <c r="D322" s="54"/>
      <c r="E322" s="101"/>
      <c r="F322" s="102"/>
      <c r="G322" s="102"/>
      <c r="H322" s="102"/>
      <c r="I322" s="102"/>
      <c r="J322" s="102"/>
      <c r="K322" s="102"/>
      <c r="L322" s="103"/>
    </row>
    <row r="323" spans="1:12">
      <c r="A323" s="100"/>
      <c r="B323" s="101"/>
      <c r="C323" s="54"/>
      <c r="D323" s="54"/>
      <c r="E323" s="101"/>
      <c r="F323" s="102"/>
      <c r="G323" s="102"/>
      <c r="H323" s="102"/>
      <c r="I323" s="102"/>
      <c r="J323" s="102"/>
      <c r="K323" s="102"/>
      <c r="L323" s="103"/>
    </row>
    <row r="324" spans="1:12">
      <c r="A324" s="100"/>
      <c r="B324" s="101"/>
      <c r="C324" s="54"/>
      <c r="D324" s="54"/>
      <c r="E324" s="101"/>
      <c r="F324" s="102"/>
      <c r="G324" s="102"/>
      <c r="H324" s="102"/>
      <c r="I324" s="102"/>
      <c r="J324" s="102"/>
      <c r="K324" s="102"/>
      <c r="L324" s="103"/>
    </row>
    <row r="325" spans="1:12">
      <c r="A325" s="100"/>
      <c r="B325" s="101"/>
      <c r="C325" s="54"/>
      <c r="D325" s="54"/>
      <c r="E325" s="101"/>
      <c r="F325" s="102"/>
      <c r="G325" s="102"/>
      <c r="H325" s="102"/>
      <c r="I325" s="102"/>
      <c r="J325" s="102"/>
      <c r="K325" s="102"/>
      <c r="L325" s="103"/>
    </row>
    <row r="326" spans="1:12">
      <c r="A326" s="100"/>
      <c r="B326" s="101"/>
      <c r="C326" s="54"/>
      <c r="D326" s="54"/>
      <c r="E326" s="101"/>
      <c r="F326" s="102"/>
      <c r="G326" s="102"/>
      <c r="H326" s="102"/>
      <c r="I326" s="102"/>
      <c r="J326" s="102"/>
      <c r="K326" s="102"/>
      <c r="L326" s="103"/>
    </row>
    <row r="327" spans="1:12">
      <c r="A327" s="100"/>
      <c r="B327" s="101"/>
      <c r="C327" s="54"/>
      <c r="D327" s="54"/>
      <c r="E327" s="101"/>
      <c r="F327" s="102"/>
      <c r="G327" s="102"/>
      <c r="H327" s="102"/>
      <c r="I327" s="102"/>
      <c r="J327" s="102"/>
      <c r="K327" s="102"/>
      <c r="L327" s="103"/>
    </row>
    <row r="328" spans="1:12">
      <c r="A328" s="100"/>
      <c r="B328" s="101"/>
      <c r="C328" s="54"/>
      <c r="D328" s="54"/>
      <c r="E328" s="101"/>
      <c r="F328" s="102"/>
      <c r="G328" s="102"/>
      <c r="H328" s="102"/>
      <c r="I328" s="102"/>
      <c r="J328" s="102"/>
      <c r="K328" s="102"/>
      <c r="L328" s="103"/>
    </row>
    <row r="329" spans="1:12">
      <c r="A329" s="100"/>
      <c r="B329" s="101"/>
      <c r="C329" s="54"/>
      <c r="D329" s="54"/>
      <c r="E329" s="101"/>
      <c r="F329" s="102"/>
      <c r="G329" s="102"/>
      <c r="H329" s="102"/>
      <c r="I329" s="102"/>
      <c r="J329" s="102"/>
      <c r="K329" s="102"/>
      <c r="L329" s="103"/>
    </row>
    <row r="330" spans="1:12">
      <c r="A330" s="100"/>
      <c r="B330" s="101"/>
      <c r="C330" s="54"/>
      <c r="D330" s="54"/>
      <c r="E330" s="101"/>
      <c r="F330" s="102"/>
      <c r="G330" s="102"/>
      <c r="H330" s="102"/>
      <c r="I330" s="102"/>
      <c r="J330" s="102"/>
      <c r="K330" s="102"/>
      <c r="L330" s="103"/>
    </row>
    <row r="331" spans="1:12">
      <c r="A331" s="100"/>
      <c r="B331" s="101"/>
      <c r="C331" s="54"/>
      <c r="D331" s="54"/>
      <c r="E331" s="101"/>
      <c r="F331" s="102"/>
      <c r="G331" s="102"/>
      <c r="H331" s="102"/>
      <c r="I331" s="102"/>
      <c r="J331" s="102"/>
      <c r="K331" s="102"/>
      <c r="L331" s="103"/>
    </row>
    <row r="332" spans="1:12">
      <c r="A332" s="100"/>
      <c r="B332" s="101"/>
      <c r="C332" s="54"/>
      <c r="D332" s="54"/>
      <c r="E332" s="101"/>
      <c r="F332" s="102"/>
      <c r="G332" s="102"/>
      <c r="H332" s="102"/>
      <c r="I332" s="102"/>
      <c r="J332" s="102"/>
      <c r="K332" s="102"/>
      <c r="L332" s="103"/>
    </row>
    <row r="333" spans="1:12">
      <c r="A333" s="100"/>
      <c r="B333" s="101"/>
      <c r="C333" s="54"/>
      <c r="D333" s="54"/>
      <c r="E333" s="101"/>
      <c r="F333" s="102"/>
      <c r="G333" s="102"/>
      <c r="H333" s="102"/>
      <c r="I333" s="102"/>
      <c r="J333" s="102"/>
      <c r="K333" s="102"/>
      <c r="L333" s="103"/>
    </row>
    <row r="334" spans="1:12">
      <c r="A334" s="100"/>
      <c r="B334" s="101"/>
      <c r="C334" s="54"/>
      <c r="D334" s="54"/>
      <c r="E334" s="101"/>
      <c r="F334" s="102"/>
      <c r="G334" s="102"/>
      <c r="H334" s="102"/>
      <c r="I334" s="102"/>
      <c r="J334" s="102"/>
      <c r="K334" s="102"/>
      <c r="L334" s="103"/>
    </row>
    <row r="335" spans="1:12">
      <c r="A335" s="100"/>
      <c r="B335" s="101"/>
      <c r="C335" s="54"/>
      <c r="D335" s="54"/>
      <c r="E335" s="101"/>
      <c r="F335" s="102"/>
      <c r="G335" s="102"/>
      <c r="H335" s="102"/>
      <c r="I335" s="102"/>
      <c r="J335" s="102"/>
      <c r="K335" s="102"/>
      <c r="L335" s="103"/>
    </row>
    <row r="336" spans="1:12">
      <c r="A336" s="100"/>
      <c r="B336" s="101"/>
      <c r="C336" s="54"/>
      <c r="D336" s="54"/>
      <c r="E336" s="101"/>
      <c r="F336" s="102"/>
      <c r="G336" s="102"/>
      <c r="H336" s="102"/>
      <c r="I336" s="102"/>
      <c r="J336" s="102"/>
      <c r="K336" s="102"/>
      <c r="L336" s="103"/>
    </row>
    <row r="337" spans="1:12">
      <c r="A337" s="100"/>
      <c r="B337" s="101"/>
      <c r="C337" s="54"/>
      <c r="D337" s="54"/>
      <c r="E337" s="101"/>
      <c r="F337" s="102"/>
      <c r="G337" s="102"/>
      <c r="H337" s="102"/>
      <c r="I337" s="102"/>
      <c r="J337" s="102"/>
      <c r="K337" s="102"/>
      <c r="L337" s="103"/>
    </row>
    <row r="338" spans="1:12">
      <c r="A338" s="100"/>
      <c r="B338" s="101"/>
      <c r="C338" s="54"/>
      <c r="D338" s="54"/>
      <c r="E338" s="101"/>
      <c r="F338" s="102"/>
      <c r="G338" s="102"/>
      <c r="H338" s="102"/>
      <c r="I338" s="102"/>
      <c r="J338" s="102"/>
      <c r="K338" s="102"/>
      <c r="L338" s="103"/>
    </row>
    <row r="339" spans="1:12">
      <c r="A339" s="100"/>
      <c r="B339" s="101"/>
      <c r="C339" s="54"/>
      <c r="D339" s="54"/>
      <c r="E339" s="101"/>
      <c r="F339" s="102"/>
      <c r="G339" s="102"/>
      <c r="H339" s="102"/>
      <c r="I339" s="102"/>
      <c r="J339" s="102"/>
      <c r="K339" s="102"/>
      <c r="L339" s="103"/>
    </row>
    <row r="340" spans="1:12">
      <c r="A340" s="100"/>
      <c r="B340" s="101"/>
      <c r="C340" s="54"/>
      <c r="D340" s="54"/>
      <c r="E340" s="101"/>
      <c r="F340" s="102"/>
      <c r="G340" s="102"/>
      <c r="H340" s="102"/>
      <c r="I340" s="102"/>
      <c r="J340" s="102"/>
      <c r="K340" s="102"/>
      <c r="L340" s="103"/>
    </row>
    <row r="341" spans="1:12">
      <c r="A341" s="100"/>
      <c r="B341" s="101"/>
      <c r="C341" s="54"/>
      <c r="D341" s="54"/>
      <c r="E341" s="101"/>
      <c r="F341" s="102"/>
      <c r="G341" s="102"/>
      <c r="H341" s="102"/>
      <c r="I341" s="102"/>
      <c r="J341" s="102"/>
      <c r="K341" s="102"/>
      <c r="L341" s="103"/>
    </row>
    <row r="342" spans="1:12">
      <c r="A342" s="100"/>
      <c r="B342" s="101"/>
      <c r="C342" s="54"/>
      <c r="D342" s="54"/>
      <c r="E342" s="101"/>
      <c r="F342" s="102"/>
      <c r="G342" s="102"/>
      <c r="H342" s="102"/>
      <c r="I342" s="102"/>
      <c r="J342" s="102"/>
      <c r="K342" s="102"/>
      <c r="L342" s="103"/>
    </row>
    <row r="343" spans="1:12">
      <c r="A343" s="100"/>
      <c r="B343" s="101"/>
      <c r="C343" s="54"/>
      <c r="D343" s="54"/>
      <c r="E343" s="101"/>
      <c r="F343" s="102"/>
      <c r="G343" s="102"/>
      <c r="H343" s="102"/>
      <c r="I343" s="102"/>
      <c r="J343" s="102"/>
      <c r="K343" s="102"/>
      <c r="L343" s="103"/>
    </row>
    <row r="344" spans="1:12">
      <c r="A344" s="100"/>
      <c r="B344" s="101"/>
      <c r="C344" s="54"/>
      <c r="D344" s="54"/>
      <c r="E344" s="101"/>
      <c r="F344" s="102"/>
      <c r="G344" s="102"/>
      <c r="H344" s="102"/>
      <c r="I344" s="102"/>
      <c r="J344" s="102"/>
      <c r="K344" s="102"/>
      <c r="L344" s="103"/>
    </row>
    <row r="345" spans="1:12">
      <c r="A345" s="100"/>
      <c r="B345" s="101"/>
      <c r="C345" s="54"/>
      <c r="D345" s="54"/>
      <c r="E345" s="101"/>
      <c r="F345" s="102"/>
      <c r="G345" s="102"/>
      <c r="H345" s="102"/>
      <c r="I345" s="102"/>
      <c r="J345" s="102"/>
      <c r="K345" s="102"/>
      <c r="L345" s="103"/>
    </row>
    <row r="346" spans="1:12">
      <c r="A346" s="100"/>
      <c r="B346" s="101"/>
      <c r="C346" s="54"/>
      <c r="D346" s="54"/>
      <c r="E346" s="101"/>
      <c r="F346" s="102"/>
      <c r="G346" s="102"/>
      <c r="H346" s="102"/>
      <c r="I346" s="102"/>
      <c r="J346" s="102"/>
      <c r="K346" s="102"/>
      <c r="L346" s="103"/>
    </row>
    <row r="347" spans="1:12">
      <c r="A347" s="100"/>
      <c r="B347" s="101"/>
      <c r="C347" s="54"/>
      <c r="D347" s="54"/>
      <c r="E347" s="101"/>
      <c r="F347" s="102"/>
      <c r="G347" s="102"/>
      <c r="H347" s="102"/>
      <c r="I347" s="102"/>
      <c r="J347" s="102"/>
      <c r="K347" s="102"/>
      <c r="L347" s="103"/>
    </row>
    <row r="348" spans="1:12">
      <c r="A348" s="100"/>
      <c r="B348" s="101"/>
      <c r="C348" s="54"/>
      <c r="D348" s="54"/>
      <c r="E348" s="101"/>
      <c r="F348" s="102"/>
      <c r="G348" s="102"/>
      <c r="H348" s="102"/>
      <c r="I348" s="102"/>
      <c r="J348" s="102"/>
      <c r="K348" s="102"/>
      <c r="L348" s="103"/>
    </row>
    <row r="349" spans="1:12">
      <c r="A349" s="100"/>
      <c r="B349" s="101"/>
      <c r="C349" s="54"/>
      <c r="D349" s="54"/>
      <c r="E349" s="101"/>
      <c r="F349" s="102"/>
      <c r="G349" s="102"/>
      <c r="H349" s="102"/>
      <c r="I349" s="102"/>
      <c r="J349" s="102"/>
      <c r="K349" s="102"/>
      <c r="L349" s="103"/>
    </row>
    <row r="350" spans="1:12">
      <c r="A350" s="100"/>
      <c r="B350" s="101"/>
      <c r="C350" s="54"/>
      <c r="D350" s="54"/>
      <c r="E350" s="101"/>
      <c r="F350" s="102"/>
      <c r="G350" s="102"/>
      <c r="H350" s="102"/>
      <c r="I350" s="102"/>
      <c r="J350" s="102"/>
      <c r="K350" s="102"/>
      <c r="L350" s="103"/>
    </row>
    <row r="351" spans="1:12">
      <c r="A351" s="100"/>
      <c r="B351" s="101"/>
      <c r="C351" s="54"/>
      <c r="D351" s="54"/>
      <c r="E351" s="101"/>
      <c r="F351" s="102"/>
      <c r="G351" s="102"/>
      <c r="H351" s="102"/>
      <c r="I351" s="102"/>
      <c r="J351" s="102"/>
      <c r="K351" s="102"/>
      <c r="L351" s="103"/>
    </row>
    <row r="352" spans="1:12">
      <c r="A352" s="100"/>
      <c r="B352" s="101"/>
      <c r="C352" s="54"/>
      <c r="D352" s="54"/>
      <c r="E352" s="101"/>
      <c r="F352" s="102"/>
      <c r="G352" s="102"/>
      <c r="H352" s="102"/>
      <c r="I352" s="102"/>
      <c r="J352" s="102"/>
      <c r="K352" s="102"/>
      <c r="L352" s="103"/>
    </row>
    <row r="353" spans="1:12">
      <c r="A353" s="100"/>
      <c r="B353" s="101"/>
      <c r="C353" s="54"/>
      <c r="D353" s="54"/>
      <c r="E353" s="101"/>
      <c r="F353" s="102"/>
      <c r="G353" s="102"/>
      <c r="H353" s="102"/>
      <c r="I353" s="102"/>
      <c r="J353" s="102"/>
      <c r="K353" s="102"/>
      <c r="L353" s="103"/>
    </row>
    <row r="354" spans="1:12">
      <c r="A354" s="100"/>
      <c r="B354" s="101"/>
      <c r="C354" s="54"/>
      <c r="D354" s="54"/>
      <c r="E354" s="101"/>
      <c r="F354" s="102"/>
      <c r="G354" s="102"/>
      <c r="H354" s="102"/>
      <c r="I354" s="102"/>
      <c r="J354" s="102"/>
      <c r="K354" s="102"/>
      <c r="L354" s="103"/>
    </row>
    <row r="355" spans="1:12">
      <c r="A355" s="100"/>
      <c r="B355" s="101"/>
      <c r="C355" s="54"/>
      <c r="D355" s="54"/>
      <c r="E355" s="101"/>
      <c r="F355" s="102"/>
      <c r="G355" s="102"/>
      <c r="H355" s="102"/>
      <c r="I355" s="102"/>
      <c r="J355" s="102"/>
      <c r="K355" s="102"/>
      <c r="L355" s="103"/>
    </row>
    <row r="356" spans="1:12">
      <c r="A356" s="100"/>
      <c r="B356" s="101"/>
      <c r="C356" s="54"/>
      <c r="D356" s="54"/>
      <c r="E356" s="101"/>
      <c r="F356" s="102"/>
      <c r="G356" s="102"/>
      <c r="H356" s="102"/>
      <c r="I356" s="102"/>
      <c r="J356" s="102"/>
      <c r="K356" s="102"/>
      <c r="L356" s="103"/>
    </row>
    <row r="357" spans="1:12">
      <c r="A357" s="100"/>
      <c r="B357" s="101"/>
      <c r="C357" s="54"/>
      <c r="D357" s="54"/>
      <c r="E357" s="101"/>
      <c r="F357" s="102"/>
      <c r="G357" s="102"/>
      <c r="H357" s="102"/>
      <c r="I357" s="102"/>
      <c r="J357" s="102"/>
      <c r="K357" s="102"/>
      <c r="L357" s="103"/>
    </row>
    <row r="358" spans="1:12">
      <c r="A358" s="100"/>
      <c r="B358" s="101"/>
      <c r="C358" s="54"/>
      <c r="D358" s="54"/>
      <c r="E358" s="101"/>
      <c r="F358" s="102"/>
      <c r="G358" s="102"/>
      <c r="H358" s="102"/>
      <c r="I358" s="102"/>
      <c r="J358" s="102"/>
      <c r="K358" s="102"/>
      <c r="L358" s="103"/>
    </row>
    <row r="359" spans="1:12">
      <c r="A359" s="100"/>
      <c r="B359" s="101"/>
      <c r="C359" s="54"/>
      <c r="D359" s="54"/>
      <c r="E359" s="101"/>
      <c r="F359" s="102"/>
      <c r="G359" s="102"/>
      <c r="H359" s="102"/>
      <c r="I359" s="102"/>
      <c r="J359" s="102"/>
      <c r="K359" s="102"/>
      <c r="L359" s="103"/>
    </row>
    <row r="360" spans="1:12">
      <c r="A360" s="100"/>
      <c r="B360" s="101"/>
      <c r="C360" s="54"/>
      <c r="D360" s="54"/>
      <c r="E360" s="101"/>
      <c r="F360" s="102"/>
      <c r="G360" s="102"/>
      <c r="H360" s="102"/>
      <c r="I360" s="102"/>
      <c r="J360" s="102"/>
      <c r="K360" s="102"/>
      <c r="L360" s="103"/>
    </row>
    <row r="361" spans="1:12">
      <c r="A361" s="100"/>
      <c r="B361" s="101"/>
      <c r="C361" s="54"/>
      <c r="D361" s="54"/>
      <c r="E361" s="101"/>
      <c r="F361" s="102"/>
      <c r="G361" s="102"/>
      <c r="H361" s="102"/>
      <c r="I361" s="102"/>
      <c r="J361" s="102"/>
      <c r="K361" s="102"/>
      <c r="L361" s="103"/>
    </row>
    <row r="362" spans="1:12">
      <c r="A362" s="100"/>
      <c r="B362" s="101"/>
      <c r="C362" s="54"/>
      <c r="D362" s="54"/>
      <c r="E362" s="101"/>
      <c r="F362" s="102"/>
      <c r="G362" s="102"/>
      <c r="H362" s="102"/>
      <c r="I362" s="102"/>
      <c r="J362" s="102"/>
      <c r="K362" s="102"/>
      <c r="L362" s="103"/>
    </row>
    <row r="363" spans="1:12">
      <c r="A363" s="100"/>
      <c r="B363" s="101"/>
      <c r="C363" s="54"/>
      <c r="D363" s="54"/>
      <c r="E363" s="101"/>
      <c r="F363" s="102"/>
      <c r="G363" s="102"/>
      <c r="H363" s="102"/>
      <c r="I363" s="102"/>
      <c r="J363" s="102"/>
      <c r="K363" s="102"/>
      <c r="L363" s="103"/>
    </row>
    <row r="364" spans="1:12">
      <c r="A364" s="100"/>
      <c r="B364" s="101"/>
      <c r="C364" s="54"/>
      <c r="D364" s="54"/>
      <c r="E364" s="101"/>
      <c r="F364" s="102"/>
      <c r="G364" s="102"/>
      <c r="H364" s="102"/>
      <c r="I364" s="102"/>
      <c r="J364" s="102"/>
      <c r="K364" s="102"/>
      <c r="L364" s="103"/>
    </row>
    <row r="365" spans="1:12">
      <c r="A365" s="100"/>
      <c r="B365" s="101"/>
      <c r="C365" s="54"/>
      <c r="D365" s="54"/>
      <c r="E365" s="101"/>
      <c r="F365" s="102"/>
      <c r="G365" s="102"/>
      <c r="H365" s="102"/>
      <c r="I365" s="102"/>
      <c r="J365" s="102"/>
      <c r="K365" s="102"/>
      <c r="L365" s="103"/>
    </row>
    <row r="366" spans="1:12">
      <c r="A366" s="100"/>
      <c r="B366" s="101"/>
      <c r="C366" s="54"/>
      <c r="D366" s="54"/>
      <c r="E366" s="101"/>
      <c r="F366" s="102"/>
      <c r="G366" s="102"/>
      <c r="H366" s="102"/>
      <c r="I366" s="102"/>
      <c r="J366" s="102"/>
      <c r="K366" s="102"/>
      <c r="L366" s="103"/>
    </row>
    <row r="367" spans="1:12">
      <c r="A367" s="100"/>
      <c r="B367" s="101"/>
      <c r="C367" s="54"/>
      <c r="D367" s="54"/>
      <c r="E367" s="101"/>
      <c r="F367" s="102"/>
      <c r="G367" s="102"/>
      <c r="H367" s="102"/>
      <c r="I367" s="102"/>
      <c r="J367" s="102"/>
      <c r="K367" s="102"/>
      <c r="L367" s="103"/>
    </row>
    <row r="368" spans="1:12">
      <c r="A368" s="100"/>
      <c r="B368" s="101"/>
      <c r="C368" s="54"/>
      <c r="D368" s="54"/>
      <c r="E368" s="101"/>
      <c r="F368" s="102"/>
      <c r="G368" s="102"/>
      <c r="H368" s="102"/>
      <c r="I368" s="102"/>
      <c r="J368" s="102"/>
      <c r="K368" s="102"/>
      <c r="L368" s="103"/>
    </row>
    <row r="369" spans="1:12">
      <c r="A369" s="100"/>
      <c r="B369" s="101"/>
      <c r="C369" s="54"/>
      <c r="D369" s="54"/>
      <c r="E369" s="101"/>
      <c r="F369" s="102"/>
      <c r="G369" s="102"/>
      <c r="H369" s="102"/>
      <c r="I369" s="102"/>
      <c r="J369" s="102"/>
      <c r="K369" s="102"/>
      <c r="L369" s="103"/>
    </row>
    <row r="370" spans="1:12">
      <c r="A370" s="100"/>
      <c r="B370" s="101"/>
      <c r="C370" s="54"/>
      <c r="D370" s="54"/>
      <c r="E370" s="101"/>
      <c r="F370" s="102"/>
      <c r="G370" s="102"/>
      <c r="H370" s="102"/>
      <c r="I370" s="102"/>
      <c r="J370" s="102"/>
      <c r="K370" s="102"/>
      <c r="L370" s="103"/>
    </row>
    <row r="371" spans="1:12">
      <c r="A371" s="100"/>
      <c r="B371" s="101"/>
      <c r="C371" s="54"/>
      <c r="D371" s="54"/>
      <c r="E371" s="101"/>
      <c r="F371" s="102"/>
      <c r="G371" s="102"/>
      <c r="H371" s="102"/>
      <c r="I371" s="102"/>
      <c r="J371" s="102"/>
      <c r="K371" s="102"/>
      <c r="L371" s="103"/>
    </row>
    <row r="372" spans="1:12">
      <c r="A372" s="100"/>
      <c r="B372" s="101"/>
      <c r="C372" s="54"/>
      <c r="D372" s="54"/>
      <c r="E372" s="101"/>
      <c r="F372" s="102"/>
      <c r="G372" s="102"/>
      <c r="H372" s="102"/>
      <c r="I372" s="102"/>
      <c r="J372" s="102"/>
      <c r="K372" s="102"/>
      <c r="L372" s="103"/>
    </row>
    <row r="373" spans="1:12">
      <c r="A373" s="100"/>
      <c r="B373" s="101"/>
      <c r="C373" s="54"/>
      <c r="D373" s="54"/>
      <c r="E373" s="101"/>
      <c r="F373" s="102"/>
      <c r="G373" s="102"/>
      <c r="H373" s="102"/>
      <c r="I373" s="102"/>
      <c r="J373" s="102"/>
      <c r="K373" s="102"/>
      <c r="L373" s="103"/>
    </row>
    <row r="374" spans="1:12">
      <c r="A374" s="100"/>
      <c r="B374" s="101"/>
      <c r="C374" s="54"/>
      <c r="D374" s="54"/>
      <c r="E374" s="101"/>
      <c r="F374" s="102"/>
      <c r="G374" s="102"/>
      <c r="H374" s="102"/>
      <c r="I374" s="102"/>
      <c r="J374" s="102"/>
      <c r="K374" s="102"/>
      <c r="L374" s="103"/>
    </row>
    <row r="375" spans="1:12">
      <c r="A375" s="100"/>
      <c r="B375" s="101"/>
      <c r="C375" s="54"/>
      <c r="D375" s="54"/>
      <c r="E375" s="101"/>
      <c r="F375" s="102"/>
      <c r="G375" s="102"/>
      <c r="H375" s="102"/>
      <c r="I375" s="102"/>
      <c r="J375" s="102"/>
      <c r="K375" s="102"/>
      <c r="L375" s="103"/>
    </row>
    <row r="376" spans="1:12">
      <c r="A376" s="100"/>
      <c r="B376" s="101"/>
      <c r="C376" s="54"/>
      <c r="D376" s="54"/>
      <c r="E376" s="101"/>
      <c r="F376" s="102"/>
      <c r="G376" s="102"/>
      <c r="H376" s="102"/>
      <c r="I376" s="102"/>
      <c r="J376" s="102"/>
      <c r="K376" s="102"/>
      <c r="L376" s="103"/>
    </row>
    <row r="377" spans="1:12">
      <c r="A377" s="100"/>
      <c r="B377" s="101"/>
      <c r="C377" s="54"/>
      <c r="D377" s="54"/>
      <c r="E377" s="101"/>
      <c r="F377" s="102"/>
      <c r="G377" s="102"/>
      <c r="H377" s="102"/>
      <c r="I377" s="102"/>
      <c r="J377" s="102"/>
      <c r="K377" s="102"/>
      <c r="L377" s="103"/>
    </row>
    <row r="378" spans="1:12">
      <c r="A378" s="100"/>
      <c r="B378" s="101"/>
      <c r="C378" s="54"/>
      <c r="D378" s="54"/>
      <c r="E378" s="101"/>
      <c r="F378" s="102"/>
      <c r="G378" s="102"/>
      <c r="H378" s="102"/>
      <c r="I378" s="102"/>
      <c r="J378" s="102"/>
      <c r="K378" s="102"/>
      <c r="L378" s="103"/>
    </row>
    <row r="379" spans="1:12">
      <c r="A379" s="100"/>
      <c r="B379" s="101"/>
      <c r="C379" s="54"/>
      <c r="D379" s="54"/>
      <c r="E379" s="101"/>
      <c r="F379" s="102"/>
      <c r="G379" s="102"/>
      <c r="H379" s="102"/>
      <c r="I379" s="102"/>
      <c r="J379" s="102"/>
      <c r="K379" s="102"/>
      <c r="L379" s="103"/>
    </row>
    <row r="380" spans="1:12">
      <c r="A380" s="100"/>
      <c r="B380" s="101"/>
      <c r="C380" s="54"/>
      <c r="D380" s="54"/>
      <c r="E380" s="101"/>
      <c r="F380" s="102"/>
      <c r="G380" s="102"/>
      <c r="H380" s="102"/>
      <c r="I380" s="102"/>
      <c r="J380" s="102"/>
      <c r="K380" s="102"/>
      <c r="L380" s="103"/>
    </row>
    <row r="381" spans="1:12">
      <c r="A381" s="100"/>
      <c r="B381" s="101"/>
      <c r="C381" s="54"/>
      <c r="D381" s="54"/>
      <c r="E381" s="101"/>
      <c r="F381" s="102"/>
      <c r="G381" s="102"/>
      <c r="H381" s="102"/>
      <c r="I381" s="102"/>
      <c r="J381" s="102"/>
      <c r="K381" s="102"/>
      <c r="L381" s="103"/>
    </row>
    <row r="382" spans="1:12">
      <c r="A382" s="100"/>
      <c r="B382" s="101"/>
      <c r="C382" s="54"/>
      <c r="D382" s="54"/>
      <c r="E382" s="101"/>
      <c r="F382" s="102"/>
      <c r="G382" s="102"/>
      <c r="H382" s="102"/>
      <c r="I382" s="102"/>
      <c r="J382" s="102"/>
      <c r="K382" s="102"/>
      <c r="L382" s="103"/>
    </row>
    <row r="383" spans="1:12">
      <c r="A383" s="100"/>
      <c r="B383" s="101"/>
      <c r="C383" s="54"/>
      <c r="D383" s="54"/>
      <c r="E383" s="101"/>
      <c r="F383" s="102"/>
      <c r="G383" s="102"/>
      <c r="H383" s="102"/>
      <c r="I383" s="102"/>
      <c r="J383" s="102"/>
      <c r="K383" s="102"/>
      <c r="L383" s="103"/>
    </row>
    <row r="384" spans="1:12">
      <c r="A384" s="100"/>
      <c r="B384" s="101"/>
      <c r="C384" s="54"/>
      <c r="D384" s="54"/>
      <c r="E384" s="101"/>
      <c r="F384" s="102"/>
      <c r="G384" s="102"/>
      <c r="H384" s="102"/>
      <c r="I384" s="102"/>
      <c r="J384" s="102"/>
      <c r="K384" s="102"/>
      <c r="L384" s="103"/>
    </row>
    <row r="385" spans="1:12">
      <c r="A385" s="100"/>
      <c r="B385" s="101"/>
      <c r="C385" s="54"/>
      <c r="D385" s="54"/>
      <c r="E385" s="101"/>
      <c r="F385" s="102"/>
      <c r="G385" s="102"/>
      <c r="H385" s="102"/>
      <c r="I385" s="102"/>
      <c r="J385" s="102"/>
      <c r="K385" s="102"/>
      <c r="L385" s="103"/>
    </row>
    <row r="386" spans="1:12">
      <c r="A386" s="100"/>
      <c r="B386" s="101"/>
      <c r="C386" s="54"/>
      <c r="D386" s="54"/>
      <c r="E386" s="101"/>
      <c r="F386" s="102"/>
      <c r="G386" s="102"/>
      <c r="H386" s="102"/>
      <c r="I386" s="102"/>
      <c r="J386" s="102"/>
      <c r="K386" s="102"/>
      <c r="L386" s="103"/>
    </row>
    <row r="387" spans="1:12">
      <c r="A387" s="100"/>
      <c r="B387" s="101"/>
      <c r="C387" s="54"/>
      <c r="D387" s="54"/>
      <c r="E387" s="101"/>
      <c r="F387" s="102"/>
      <c r="G387" s="102"/>
      <c r="H387" s="102"/>
      <c r="I387" s="102"/>
      <c r="J387" s="102"/>
      <c r="K387" s="102"/>
      <c r="L387" s="103"/>
    </row>
    <row r="388" spans="1:12">
      <c r="A388" s="100"/>
      <c r="B388" s="101"/>
      <c r="C388" s="54"/>
      <c r="D388" s="54"/>
      <c r="E388" s="101"/>
      <c r="F388" s="102"/>
      <c r="G388" s="102"/>
      <c r="H388" s="102"/>
      <c r="I388" s="102"/>
      <c r="J388" s="102"/>
      <c r="K388" s="102"/>
      <c r="L388" s="103"/>
    </row>
    <row r="389" spans="1:12">
      <c r="A389" s="100"/>
      <c r="B389" s="101"/>
      <c r="C389" s="54"/>
      <c r="D389" s="54"/>
      <c r="E389" s="101"/>
      <c r="F389" s="102"/>
      <c r="G389" s="102"/>
      <c r="H389" s="102"/>
      <c r="I389" s="102"/>
      <c r="J389" s="102"/>
      <c r="K389" s="102"/>
      <c r="L389" s="103"/>
    </row>
    <row r="390" spans="1:12">
      <c r="A390" s="100"/>
      <c r="B390" s="101"/>
      <c r="C390" s="54"/>
      <c r="D390" s="54"/>
      <c r="E390" s="101"/>
      <c r="F390" s="102"/>
      <c r="G390" s="102"/>
      <c r="H390" s="102"/>
      <c r="I390" s="102"/>
      <c r="J390" s="102"/>
      <c r="K390" s="102"/>
      <c r="L390" s="103"/>
    </row>
    <row r="391" spans="1:12">
      <c r="A391" s="100"/>
      <c r="B391" s="101"/>
      <c r="C391" s="54"/>
      <c r="D391" s="54"/>
      <c r="E391" s="101"/>
      <c r="F391" s="102"/>
      <c r="G391" s="102"/>
      <c r="H391" s="102"/>
      <c r="I391" s="102"/>
      <c r="J391" s="102"/>
      <c r="K391" s="102"/>
      <c r="L391" s="103"/>
    </row>
    <row r="392" spans="1:12">
      <c r="A392" s="100"/>
      <c r="B392" s="101"/>
      <c r="C392" s="54"/>
      <c r="D392" s="54"/>
      <c r="E392" s="101"/>
      <c r="F392" s="102"/>
      <c r="G392" s="102"/>
      <c r="H392" s="102"/>
      <c r="I392" s="102"/>
      <c r="J392" s="102"/>
      <c r="K392" s="102"/>
      <c r="L392" s="103"/>
    </row>
    <row r="393" spans="1:12">
      <c r="A393" s="100"/>
      <c r="B393" s="101"/>
      <c r="C393" s="54"/>
      <c r="D393" s="54"/>
      <c r="E393" s="101"/>
      <c r="F393" s="102"/>
      <c r="G393" s="102"/>
      <c r="H393" s="102"/>
      <c r="I393" s="102"/>
      <c r="J393" s="102"/>
      <c r="K393" s="102"/>
      <c r="L393" s="103"/>
    </row>
    <row r="394" spans="1:12">
      <c r="A394" s="100"/>
      <c r="B394" s="101"/>
      <c r="C394" s="54"/>
      <c r="D394" s="54"/>
      <c r="E394" s="101"/>
      <c r="F394" s="102"/>
      <c r="G394" s="102"/>
      <c r="H394" s="102"/>
      <c r="I394" s="102"/>
      <c r="J394" s="102"/>
      <c r="K394" s="102"/>
      <c r="L394" s="103"/>
    </row>
    <row r="395" spans="1:12">
      <c r="A395" s="100"/>
      <c r="B395" s="101"/>
      <c r="C395" s="54"/>
      <c r="D395" s="54"/>
      <c r="E395" s="101"/>
      <c r="F395" s="102"/>
      <c r="G395" s="102"/>
      <c r="H395" s="102"/>
      <c r="I395" s="102"/>
      <c r="J395" s="102"/>
      <c r="K395" s="102"/>
      <c r="L395" s="103"/>
    </row>
    <row r="396" spans="1:12">
      <c r="A396" s="100"/>
      <c r="B396" s="101"/>
      <c r="C396" s="54"/>
      <c r="D396" s="54"/>
      <c r="E396" s="101"/>
      <c r="F396" s="102"/>
      <c r="G396" s="102"/>
      <c r="H396" s="102"/>
      <c r="I396" s="102"/>
      <c r="J396" s="102"/>
      <c r="K396" s="102"/>
      <c r="L396" s="103"/>
    </row>
    <row r="397" spans="1:12">
      <c r="A397" s="100"/>
      <c r="B397" s="101"/>
      <c r="C397" s="54"/>
      <c r="D397" s="54"/>
      <c r="E397" s="101"/>
      <c r="F397" s="102"/>
      <c r="G397" s="102"/>
      <c r="H397" s="102"/>
      <c r="I397" s="102"/>
      <c r="J397" s="102"/>
      <c r="K397" s="102"/>
      <c r="L397" s="103"/>
    </row>
    <row r="398" spans="1:12">
      <c r="A398" s="100"/>
      <c r="B398" s="101"/>
      <c r="C398" s="54"/>
      <c r="D398" s="54"/>
      <c r="E398" s="101"/>
      <c r="F398" s="102"/>
      <c r="G398" s="102"/>
      <c r="H398" s="102"/>
      <c r="I398" s="102"/>
      <c r="J398" s="102"/>
      <c r="K398" s="102"/>
      <c r="L398" s="103"/>
    </row>
    <row r="399" spans="1:12">
      <c r="A399" s="100"/>
      <c r="B399" s="101"/>
      <c r="C399" s="54"/>
      <c r="D399" s="54"/>
      <c r="E399" s="101"/>
      <c r="F399" s="102"/>
      <c r="G399" s="102"/>
      <c r="H399" s="102"/>
      <c r="I399" s="102"/>
      <c r="J399" s="102"/>
      <c r="K399" s="102"/>
      <c r="L399" s="103"/>
    </row>
    <row r="400" spans="1:12">
      <c r="A400" s="100"/>
      <c r="B400" s="101"/>
      <c r="C400" s="54"/>
      <c r="D400" s="54"/>
      <c r="E400" s="101"/>
      <c r="F400" s="102"/>
      <c r="G400" s="102"/>
      <c r="H400" s="102"/>
      <c r="I400" s="102"/>
      <c r="J400" s="102"/>
      <c r="K400" s="102"/>
      <c r="L400" s="103"/>
    </row>
    <row r="401" spans="1:12">
      <c r="A401" s="100"/>
      <c r="B401" s="101"/>
      <c r="C401" s="54"/>
      <c r="D401" s="54"/>
      <c r="E401" s="101"/>
      <c r="F401" s="102"/>
      <c r="G401" s="102"/>
      <c r="H401" s="102"/>
      <c r="I401" s="102"/>
      <c r="J401" s="102"/>
      <c r="K401" s="102"/>
      <c r="L401" s="103"/>
    </row>
    <row r="402" spans="1:12">
      <c r="A402" s="100"/>
      <c r="B402" s="101"/>
      <c r="C402" s="54"/>
      <c r="D402" s="54"/>
      <c r="E402" s="101"/>
      <c r="F402" s="102"/>
      <c r="G402" s="102"/>
      <c r="H402" s="102"/>
      <c r="I402" s="102"/>
      <c r="J402" s="102"/>
      <c r="K402" s="102"/>
      <c r="L402" s="103"/>
    </row>
    <row r="403" spans="1:12">
      <c r="A403" s="100"/>
      <c r="B403" s="101"/>
      <c r="C403" s="54"/>
      <c r="D403" s="54"/>
      <c r="E403" s="101"/>
      <c r="F403" s="102"/>
      <c r="G403" s="102"/>
      <c r="H403" s="102"/>
      <c r="I403" s="102"/>
      <c r="J403" s="102"/>
      <c r="K403" s="102"/>
      <c r="L403" s="103"/>
    </row>
    <row r="404" spans="1:12">
      <c r="A404" s="100"/>
      <c r="B404" s="101"/>
      <c r="C404" s="54"/>
      <c r="D404" s="54"/>
      <c r="E404" s="101"/>
      <c r="F404" s="102"/>
      <c r="G404" s="102"/>
      <c r="H404" s="102"/>
      <c r="I404" s="102"/>
      <c r="J404" s="102"/>
      <c r="K404" s="102"/>
      <c r="L404" s="103"/>
    </row>
    <row r="405" spans="1:12">
      <c r="A405" s="100"/>
      <c r="B405" s="101"/>
      <c r="C405" s="54"/>
      <c r="D405" s="54"/>
      <c r="E405" s="101"/>
      <c r="F405" s="102"/>
      <c r="G405" s="102"/>
      <c r="H405" s="102"/>
      <c r="I405" s="102"/>
      <c r="J405" s="102"/>
      <c r="K405" s="102"/>
      <c r="L405" s="103"/>
    </row>
    <row r="406" spans="1:12">
      <c r="A406" s="100"/>
      <c r="B406" s="101"/>
      <c r="C406" s="54"/>
      <c r="D406" s="54"/>
      <c r="E406" s="101"/>
      <c r="F406" s="102"/>
      <c r="G406" s="102"/>
      <c r="H406" s="102"/>
      <c r="I406" s="102"/>
      <c r="J406" s="102"/>
      <c r="K406" s="102"/>
      <c r="L406" s="103"/>
    </row>
    <row r="407" spans="1:12">
      <c r="A407" s="100"/>
      <c r="B407" s="101"/>
      <c r="C407" s="54"/>
      <c r="D407" s="54"/>
      <c r="E407" s="101"/>
      <c r="F407" s="102"/>
      <c r="G407" s="102"/>
      <c r="H407" s="102"/>
      <c r="I407" s="102"/>
      <c r="J407" s="102"/>
      <c r="K407" s="102"/>
      <c r="L407" s="103"/>
    </row>
    <row r="408" spans="1:12">
      <c r="A408" s="100"/>
      <c r="B408" s="101"/>
      <c r="C408" s="54"/>
      <c r="D408" s="54"/>
      <c r="E408" s="101"/>
      <c r="F408" s="102"/>
      <c r="G408" s="102"/>
      <c r="H408" s="102"/>
      <c r="I408" s="102"/>
      <c r="J408" s="102"/>
      <c r="K408" s="102"/>
      <c r="L408" s="103"/>
    </row>
    <row r="409" spans="1:12">
      <c r="A409" s="100"/>
      <c r="B409" s="101"/>
      <c r="C409" s="54"/>
      <c r="D409" s="54"/>
      <c r="E409" s="101"/>
      <c r="F409" s="102"/>
      <c r="G409" s="102"/>
      <c r="H409" s="102"/>
      <c r="I409" s="102"/>
      <c r="J409" s="102"/>
      <c r="K409" s="102"/>
      <c r="L409" s="103"/>
    </row>
    <row r="410" spans="1:12">
      <c r="A410" s="100"/>
      <c r="B410" s="101"/>
      <c r="C410" s="54"/>
      <c r="D410" s="54"/>
      <c r="E410" s="101"/>
      <c r="F410" s="102"/>
      <c r="G410" s="102"/>
      <c r="H410" s="102"/>
      <c r="I410" s="102"/>
      <c r="J410" s="102"/>
      <c r="K410" s="102"/>
      <c r="L410" s="103"/>
    </row>
    <row r="411" spans="1:12">
      <c r="A411" s="100"/>
      <c r="B411" s="101"/>
      <c r="C411" s="54"/>
      <c r="D411" s="54"/>
      <c r="E411" s="101"/>
      <c r="F411" s="102"/>
      <c r="G411" s="102"/>
      <c r="H411" s="102"/>
      <c r="I411" s="102"/>
      <c r="J411" s="102"/>
      <c r="K411" s="102"/>
      <c r="L411" s="103"/>
    </row>
    <row r="412" spans="1:12">
      <c r="A412" s="100"/>
      <c r="B412" s="101"/>
      <c r="C412" s="54"/>
      <c r="D412" s="54"/>
      <c r="E412" s="101"/>
      <c r="F412" s="102"/>
      <c r="G412" s="102"/>
      <c r="H412" s="102"/>
      <c r="I412" s="102"/>
      <c r="J412" s="102"/>
      <c r="K412" s="102"/>
      <c r="L412" s="103"/>
    </row>
    <row r="413" spans="1:12">
      <c r="A413" s="100"/>
      <c r="B413" s="101"/>
      <c r="C413" s="54"/>
      <c r="D413" s="54"/>
      <c r="E413" s="101"/>
      <c r="F413" s="102"/>
      <c r="G413" s="102"/>
      <c r="H413" s="102"/>
      <c r="I413" s="102"/>
      <c r="J413" s="102"/>
      <c r="K413" s="102"/>
      <c r="L413" s="103"/>
    </row>
    <row r="414" spans="1:12">
      <c r="A414" s="100"/>
      <c r="B414" s="101"/>
      <c r="C414" s="54"/>
      <c r="D414" s="54"/>
      <c r="E414" s="101"/>
      <c r="F414" s="102"/>
      <c r="G414" s="102"/>
      <c r="H414" s="102"/>
      <c r="I414" s="102"/>
      <c r="J414" s="102"/>
      <c r="K414" s="102"/>
      <c r="L414" s="103"/>
    </row>
    <row r="415" spans="1:12">
      <c r="A415" s="100"/>
      <c r="B415" s="101"/>
      <c r="C415" s="54"/>
      <c r="D415" s="54"/>
      <c r="E415" s="101"/>
      <c r="F415" s="102"/>
      <c r="G415" s="102"/>
      <c r="H415" s="102"/>
      <c r="I415" s="102"/>
      <c r="J415" s="102"/>
      <c r="K415" s="102"/>
      <c r="L415" s="103"/>
    </row>
    <row r="416" spans="1:12">
      <c r="A416" s="100"/>
      <c r="B416" s="101"/>
      <c r="C416" s="54"/>
      <c r="D416" s="54"/>
      <c r="E416" s="101"/>
      <c r="F416" s="102"/>
      <c r="G416" s="102"/>
      <c r="H416" s="102"/>
      <c r="I416" s="102"/>
      <c r="J416" s="102"/>
      <c r="K416" s="102"/>
      <c r="L416" s="103"/>
    </row>
    <row r="417" spans="1:12">
      <c r="A417" s="100"/>
      <c r="B417" s="101"/>
      <c r="C417" s="54"/>
      <c r="D417" s="54"/>
      <c r="E417" s="101"/>
      <c r="F417" s="102"/>
      <c r="G417" s="102"/>
      <c r="H417" s="102"/>
      <c r="I417" s="102"/>
      <c r="J417" s="102"/>
      <c r="K417" s="102"/>
      <c r="L417" s="103"/>
    </row>
    <row r="418" spans="1:12">
      <c r="A418" s="100"/>
      <c r="B418" s="101"/>
      <c r="C418" s="54"/>
      <c r="D418" s="54"/>
      <c r="E418" s="101"/>
      <c r="F418" s="102"/>
      <c r="G418" s="102"/>
      <c r="H418" s="102"/>
      <c r="I418" s="102"/>
      <c r="J418" s="102"/>
      <c r="K418" s="102"/>
      <c r="L418" s="103"/>
    </row>
    <row r="419" spans="1:12">
      <c r="A419" s="100"/>
      <c r="B419" s="101"/>
      <c r="C419" s="54"/>
      <c r="D419" s="54"/>
      <c r="E419" s="101"/>
      <c r="F419" s="102"/>
      <c r="G419" s="102"/>
      <c r="H419" s="102"/>
      <c r="I419" s="102"/>
      <c r="J419" s="102"/>
      <c r="K419" s="102"/>
      <c r="L419" s="103"/>
    </row>
    <row r="420" spans="1:12">
      <c r="A420" s="100"/>
      <c r="B420" s="101"/>
      <c r="C420" s="54"/>
      <c r="D420" s="54"/>
      <c r="E420" s="101"/>
      <c r="F420" s="102"/>
      <c r="G420" s="102"/>
      <c r="H420" s="102"/>
      <c r="I420" s="102"/>
      <c r="J420" s="102"/>
      <c r="K420" s="102"/>
      <c r="L420" s="103"/>
    </row>
    <row r="421" spans="1:12">
      <c r="A421" s="100"/>
      <c r="B421" s="101"/>
      <c r="C421" s="54"/>
      <c r="D421" s="54"/>
      <c r="E421" s="101"/>
      <c r="F421" s="102"/>
      <c r="G421" s="102"/>
      <c r="H421" s="102"/>
      <c r="I421" s="102"/>
      <c r="J421" s="102"/>
      <c r="K421" s="102"/>
      <c r="L421" s="103"/>
    </row>
    <row r="422" spans="1:12">
      <c r="A422" s="100"/>
      <c r="B422" s="101"/>
      <c r="C422" s="54"/>
      <c r="D422" s="54"/>
      <c r="E422" s="101"/>
      <c r="F422" s="102"/>
      <c r="G422" s="102"/>
      <c r="H422" s="102"/>
      <c r="I422" s="102"/>
      <c r="J422" s="102"/>
      <c r="K422" s="102"/>
      <c r="L422" s="103"/>
    </row>
    <row r="423" spans="1:12">
      <c r="A423" s="100"/>
      <c r="B423" s="101"/>
      <c r="C423" s="54"/>
      <c r="D423" s="54"/>
      <c r="E423" s="101"/>
      <c r="F423" s="102"/>
      <c r="G423" s="102"/>
      <c r="H423" s="102"/>
      <c r="I423" s="102"/>
      <c r="J423" s="102"/>
      <c r="K423" s="102"/>
      <c r="L423" s="103"/>
    </row>
    <row r="424" spans="1:12">
      <c r="A424" s="100"/>
      <c r="B424" s="101"/>
      <c r="C424" s="54"/>
      <c r="D424" s="54"/>
      <c r="E424" s="101"/>
      <c r="F424" s="102"/>
      <c r="G424" s="102"/>
      <c r="H424" s="102"/>
      <c r="I424" s="102"/>
      <c r="J424" s="102"/>
      <c r="K424" s="102"/>
      <c r="L424" s="103"/>
    </row>
    <row r="425" spans="1:12">
      <c r="A425" s="100"/>
      <c r="B425" s="101"/>
      <c r="C425" s="54"/>
      <c r="D425" s="54"/>
      <c r="E425" s="101"/>
      <c r="F425" s="102"/>
      <c r="G425" s="102"/>
      <c r="H425" s="102"/>
      <c r="I425" s="102"/>
      <c r="J425" s="102"/>
      <c r="K425" s="102"/>
      <c r="L425" s="103"/>
    </row>
    <row r="426" spans="1:12">
      <c r="A426" s="100"/>
      <c r="B426" s="101"/>
      <c r="C426" s="54"/>
      <c r="D426" s="54"/>
      <c r="E426" s="101"/>
      <c r="F426" s="102"/>
      <c r="G426" s="102"/>
      <c r="H426" s="102"/>
      <c r="I426" s="102"/>
      <c r="J426" s="102"/>
      <c r="K426" s="102"/>
      <c r="L426" s="103"/>
    </row>
    <row r="427" spans="1:12">
      <c r="A427" s="100"/>
      <c r="B427" s="101"/>
      <c r="C427" s="54"/>
      <c r="D427" s="54"/>
      <c r="E427" s="101"/>
      <c r="F427" s="102"/>
      <c r="G427" s="102"/>
      <c r="H427" s="102"/>
      <c r="I427" s="102"/>
      <c r="J427" s="102"/>
      <c r="K427" s="102"/>
      <c r="L427" s="103"/>
    </row>
    <row r="428" spans="1:12">
      <c r="A428" s="100"/>
      <c r="B428" s="101"/>
      <c r="C428" s="54"/>
      <c r="D428" s="54"/>
      <c r="E428" s="101"/>
      <c r="F428" s="102"/>
      <c r="G428" s="102"/>
      <c r="H428" s="102"/>
      <c r="I428" s="102"/>
      <c r="J428" s="102"/>
      <c r="K428" s="102"/>
      <c r="L428" s="103"/>
    </row>
    <row r="429" spans="1:12">
      <c r="A429" s="100"/>
      <c r="B429" s="101"/>
      <c r="C429" s="54"/>
      <c r="D429" s="54"/>
      <c r="E429" s="101"/>
      <c r="F429" s="102"/>
      <c r="G429" s="102"/>
      <c r="H429" s="102"/>
      <c r="I429" s="102"/>
      <c r="J429" s="102"/>
      <c r="K429" s="102"/>
      <c r="L429" s="103"/>
    </row>
    <row r="430" spans="1:12">
      <c r="A430" s="100"/>
      <c r="B430" s="101"/>
      <c r="C430" s="54"/>
      <c r="D430" s="54"/>
      <c r="E430" s="101"/>
      <c r="F430" s="102"/>
      <c r="G430" s="102"/>
      <c r="H430" s="102"/>
      <c r="I430" s="102"/>
      <c r="J430" s="102"/>
      <c r="K430" s="102"/>
      <c r="L430" s="103"/>
    </row>
    <row r="431" spans="1:12">
      <c r="A431" s="100"/>
      <c r="B431" s="101"/>
      <c r="C431" s="54"/>
      <c r="D431" s="54"/>
      <c r="E431" s="101"/>
      <c r="F431" s="102"/>
      <c r="G431" s="102"/>
      <c r="H431" s="102"/>
      <c r="I431" s="102"/>
      <c r="J431" s="102"/>
      <c r="K431" s="102"/>
      <c r="L431" s="103"/>
    </row>
    <row r="432" spans="1:12">
      <c r="A432" s="100"/>
      <c r="B432" s="101"/>
      <c r="C432" s="54"/>
      <c r="D432" s="54"/>
      <c r="E432" s="101"/>
      <c r="F432" s="102"/>
      <c r="G432" s="102"/>
      <c r="H432" s="102"/>
      <c r="I432" s="102"/>
      <c r="J432" s="102"/>
      <c r="K432" s="102"/>
      <c r="L432" s="103"/>
    </row>
    <row r="433" spans="1:12">
      <c r="A433" s="100"/>
      <c r="B433" s="101"/>
      <c r="C433" s="54"/>
      <c r="D433" s="54"/>
      <c r="E433" s="101"/>
      <c r="F433" s="102"/>
      <c r="G433" s="102"/>
      <c r="H433" s="102"/>
      <c r="I433" s="102"/>
      <c r="J433" s="102"/>
      <c r="K433" s="102"/>
      <c r="L433" s="103"/>
    </row>
    <row r="434" spans="1:12">
      <c r="A434" s="100"/>
      <c r="B434" s="101"/>
      <c r="C434" s="54"/>
      <c r="D434" s="54"/>
      <c r="E434" s="101"/>
      <c r="F434" s="102"/>
      <c r="G434" s="102"/>
      <c r="H434" s="102"/>
      <c r="I434" s="102"/>
      <c r="J434" s="102"/>
      <c r="K434" s="102"/>
      <c r="L434" s="103"/>
    </row>
    <row r="435" spans="1:12">
      <c r="A435" s="100"/>
      <c r="B435" s="101"/>
      <c r="C435" s="54"/>
      <c r="D435" s="54"/>
      <c r="E435" s="101"/>
      <c r="F435" s="102"/>
      <c r="G435" s="102"/>
      <c r="H435" s="102"/>
      <c r="I435" s="102"/>
      <c r="J435" s="102"/>
      <c r="K435" s="102"/>
      <c r="L435" s="103"/>
    </row>
    <row r="436" spans="1:12">
      <c r="A436" s="100"/>
      <c r="B436" s="101"/>
      <c r="C436" s="54"/>
      <c r="D436" s="54"/>
      <c r="E436" s="101"/>
      <c r="F436" s="102"/>
      <c r="G436" s="102"/>
      <c r="H436" s="102"/>
      <c r="I436" s="102"/>
      <c r="J436" s="102"/>
      <c r="K436" s="102"/>
      <c r="L436" s="103"/>
    </row>
    <row r="437" spans="1:12">
      <c r="A437" s="100"/>
      <c r="B437" s="101"/>
      <c r="C437" s="54"/>
      <c r="D437" s="54"/>
      <c r="E437" s="101"/>
      <c r="F437" s="102"/>
      <c r="G437" s="102"/>
      <c r="H437" s="102"/>
      <c r="I437" s="102"/>
      <c r="J437" s="102"/>
      <c r="K437" s="102"/>
      <c r="L437" s="103"/>
    </row>
    <row r="438" spans="1:12">
      <c r="A438" s="100"/>
      <c r="B438" s="101"/>
      <c r="C438" s="54"/>
      <c r="D438" s="54"/>
      <c r="E438" s="101"/>
      <c r="F438" s="102"/>
      <c r="G438" s="102"/>
      <c r="H438" s="102"/>
      <c r="I438" s="102"/>
      <c r="J438" s="102"/>
      <c r="K438" s="102"/>
      <c r="L438" s="103"/>
    </row>
    <row r="439" spans="1:12">
      <c r="A439" s="100"/>
      <c r="B439" s="101"/>
      <c r="C439" s="54"/>
      <c r="D439" s="54"/>
      <c r="E439" s="101"/>
      <c r="F439" s="102"/>
      <c r="G439" s="102"/>
      <c r="H439" s="102"/>
      <c r="I439" s="102"/>
      <c r="J439" s="102"/>
      <c r="K439" s="102"/>
      <c r="L439" s="103"/>
    </row>
    <row r="440" spans="1:12">
      <c r="A440" s="100"/>
      <c r="B440" s="101"/>
      <c r="C440" s="54"/>
      <c r="D440" s="54"/>
      <c r="E440" s="101"/>
      <c r="F440" s="102"/>
      <c r="G440" s="102"/>
      <c r="H440" s="102"/>
      <c r="I440" s="102"/>
      <c r="J440" s="102"/>
      <c r="K440" s="102"/>
      <c r="L440" s="103"/>
    </row>
    <row r="441" spans="1:12">
      <c r="A441" s="100"/>
      <c r="B441" s="101"/>
      <c r="C441" s="54"/>
      <c r="D441" s="54"/>
      <c r="E441" s="101"/>
      <c r="F441" s="102"/>
      <c r="G441" s="102"/>
      <c r="H441" s="102"/>
      <c r="I441" s="102"/>
      <c r="J441" s="102"/>
      <c r="K441" s="102"/>
      <c r="L441" s="103"/>
    </row>
    <row r="442" spans="1:12">
      <c r="A442" s="100"/>
      <c r="B442" s="101"/>
      <c r="C442" s="54"/>
      <c r="D442" s="54"/>
      <c r="E442" s="101"/>
      <c r="F442" s="102"/>
      <c r="G442" s="102"/>
      <c r="H442" s="102"/>
      <c r="I442" s="102"/>
      <c r="J442" s="102"/>
      <c r="K442" s="102"/>
      <c r="L442" s="103"/>
    </row>
    <row r="443" spans="1:12">
      <c r="A443" s="100"/>
      <c r="B443" s="101"/>
      <c r="C443" s="54"/>
      <c r="D443" s="54"/>
      <c r="E443" s="101"/>
      <c r="F443" s="102"/>
      <c r="G443" s="102"/>
      <c r="H443" s="102"/>
      <c r="I443" s="102"/>
      <c r="J443" s="102"/>
      <c r="K443" s="102"/>
      <c r="L443" s="103"/>
    </row>
    <row r="444" spans="1:12">
      <c r="A444" s="100"/>
      <c r="B444" s="101"/>
      <c r="C444" s="54"/>
      <c r="D444" s="54"/>
      <c r="E444" s="101"/>
      <c r="F444" s="102"/>
      <c r="G444" s="102"/>
      <c r="H444" s="102"/>
      <c r="I444" s="102"/>
      <c r="J444" s="102"/>
      <c r="K444" s="102"/>
      <c r="L444" s="103"/>
    </row>
    <row r="445" spans="1:12">
      <c r="A445" s="100"/>
      <c r="B445" s="101"/>
      <c r="C445" s="54"/>
      <c r="D445" s="54"/>
      <c r="E445" s="101"/>
      <c r="F445" s="102"/>
      <c r="G445" s="102"/>
      <c r="H445" s="102"/>
      <c r="I445" s="102"/>
      <c r="J445" s="102"/>
      <c r="K445" s="102"/>
      <c r="L445" s="103"/>
    </row>
    <row r="446" spans="1:12">
      <c r="A446" s="100"/>
      <c r="B446" s="101"/>
      <c r="C446" s="54"/>
      <c r="D446" s="54"/>
      <c r="E446" s="101"/>
      <c r="F446" s="102"/>
      <c r="G446" s="102"/>
      <c r="H446" s="102"/>
      <c r="I446" s="102"/>
      <c r="J446" s="102"/>
      <c r="K446" s="102"/>
      <c r="L446" s="103"/>
    </row>
    <row r="447" spans="1:12">
      <c r="A447" s="100"/>
      <c r="B447" s="101"/>
      <c r="C447" s="54"/>
      <c r="D447" s="54"/>
      <c r="E447" s="101"/>
      <c r="F447" s="102"/>
      <c r="G447" s="102"/>
      <c r="H447" s="102"/>
      <c r="I447" s="102"/>
      <c r="J447" s="102"/>
      <c r="K447" s="102"/>
      <c r="L447" s="103"/>
    </row>
    <row r="448" spans="1:12">
      <c r="A448" s="100"/>
      <c r="B448" s="101"/>
      <c r="C448" s="54"/>
      <c r="D448" s="54"/>
      <c r="E448" s="101"/>
      <c r="F448" s="102"/>
      <c r="G448" s="102"/>
      <c r="H448" s="102"/>
      <c r="I448" s="102"/>
      <c r="J448" s="102"/>
      <c r="K448" s="102"/>
      <c r="L448" s="103"/>
    </row>
    <row r="449" spans="1:12">
      <c r="A449" s="100"/>
      <c r="B449" s="101"/>
      <c r="C449" s="54"/>
      <c r="D449" s="54"/>
      <c r="E449" s="101"/>
      <c r="F449" s="102"/>
      <c r="G449" s="102"/>
      <c r="H449" s="102"/>
      <c r="I449" s="102"/>
      <c r="J449" s="102"/>
      <c r="K449" s="102"/>
      <c r="L449" s="103"/>
    </row>
    <row r="450" spans="1:12">
      <c r="A450" s="100"/>
      <c r="B450" s="101"/>
      <c r="C450" s="54"/>
      <c r="D450" s="54"/>
      <c r="E450" s="101"/>
      <c r="F450" s="102"/>
      <c r="G450" s="102"/>
      <c r="H450" s="102"/>
      <c r="I450" s="102"/>
      <c r="J450" s="102"/>
      <c r="K450" s="102"/>
      <c r="L450" s="103"/>
    </row>
    <row r="451" spans="1:12">
      <c r="A451" s="100"/>
      <c r="B451" s="101"/>
      <c r="C451" s="54"/>
      <c r="D451" s="54"/>
      <c r="E451" s="101"/>
      <c r="F451" s="102"/>
      <c r="G451" s="102"/>
      <c r="H451" s="102"/>
      <c r="I451" s="102"/>
      <c r="J451" s="102"/>
      <c r="K451" s="102"/>
      <c r="L451" s="103"/>
    </row>
    <row r="452" spans="1:12">
      <c r="A452" s="100"/>
      <c r="B452" s="101"/>
      <c r="C452" s="54"/>
      <c r="D452" s="54"/>
      <c r="E452" s="101"/>
      <c r="F452" s="102"/>
      <c r="G452" s="102"/>
      <c r="H452" s="102"/>
      <c r="I452" s="102"/>
      <c r="J452" s="102"/>
      <c r="K452" s="102"/>
      <c r="L452" s="103"/>
    </row>
    <row r="453" spans="1:12">
      <c r="A453" s="100"/>
      <c r="B453" s="101"/>
      <c r="C453" s="54"/>
      <c r="D453" s="54"/>
      <c r="E453" s="101"/>
      <c r="F453" s="102"/>
      <c r="G453" s="102"/>
      <c r="H453" s="102"/>
      <c r="I453" s="102"/>
      <c r="J453" s="102"/>
      <c r="K453" s="102"/>
      <c r="L453" s="103"/>
    </row>
    <row r="454" spans="1:12">
      <c r="A454" s="100"/>
      <c r="B454" s="101"/>
      <c r="C454" s="54"/>
      <c r="D454" s="54"/>
      <c r="E454" s="101"/>
      <c r="F454" s="102"/>
      <c r="G454" s="102"/>
      <c r="H454" s="102"/>
      <c r="I454" s="102"/>
      <c r="J454" s="102"/>
      <c r="K454" s="102"/>
      <c r="L454" s="103"/>
    </row>
    <row r="455" spans="1:12">
      <c r="A455" s="100"/>
      <c r="B455" s="101"/>
      <c r="C455" s="54"/>
      <c r="D455" s="54"/>
      <c r="E455" s="101"/>
      <c r="F455" s="102"/>
      <c r="G455" s="102"/>
      <c r="H455" s="102"/>
      <c r="I455" s="102"/>
      <c r="J455" s="102"/>
      <c r="K455" s="102"/>
      <c r="L455" s="103"/>
    </row>
    <row r="456" spans="1:12">
      <c r="A456" s="100"/>
      <c r="B456" s="101"/>
      <c r="C456" s="54"/>
      <c r="D456" s="54"/>
      <c r="E456" s="101"/>
      <c r="F456" s="102"/>
      <c r="G456" s="102"/>
      <c r="H456" s="102"/>
      <c r="I456" s="102"/>
      <c r="J456" s="102"/>
      <c r="K456" s="102"/>
      <c r="L456" s="103"/>
    </row>
    <row r="457" spans="1:12">
      <c r="A457" s="100"/>
      <c r="B457" s="101"/>
      <c r="C457" s="54"/>
      <c r="D457" s="54"/>
      <c r="E457" s="101"/>
      <c r="F457" s="102"/>
      <c r="G457" s="102"/>
      <c r="H457" s="102"/>
      <c r="I457" s="102"/>
      <c r="J457" s="102"/>
      <c r="K457" s="102"/>
      <c r="L457" s="103"/>
    </row>
    <row r="458" spans="1:12">
      <c r="A458" s="100"/>
      <c r="B458" s="101"/>
      <c r="C458" s="54"/>
      <c r="D458" s="54"/>
      <c r="E458" s="101"/>
      <c r="F458" s="102"/>
      <c r="G458" s="102"/>
      <c r="H458" s="102"/>
      <c r="I458" s="102"/>
      <c r="J458" s="102"/>
      <c r="K458" s="102"/>
      <c r="L458" s="103"/>
    </row>
    <row r="459" spans="1:12">
      <c r="A459" s="100"/>
      <c r="B459" s="101"/>
      <c r="C459" s="54"/>
      <c r="D459" s="54"/>
      <c r="E459" s="101"/>
      <c r="F459" s="102"/>
      <c r="G459" s="102"/>
      <c r="H459" s="102"/>
      <c r="I459" s="102"/>
      <c r="J459" s="102"/>
      <c r="K459" s="102"/>
      <c r="L459" s="103"/>
    </row>
    <row r="460" spans="1:12">
      <c r="A460" s="100"/>
      <c r="B460" s="101"/>
      <c r="C460" s="54"/>
      <c r="D460" s="54"/>
      <c r="E460" s="101"/>
      <c r="F460" s="102"/>
      <c r="G460" s="102"/>
      <c r="H460" s="102"/>
      <c r="I460" s="102"/>
      <c r="J460" s="102"/>
      <c r="K460" s="102"/>
      <c r="L460" s="103"/>
    </row>
    <row r="461" spans="1:12">
      <c r="A461" s="100"/>
      <c r="B461" s="101"/>
      <c r="C461" s="54"/>
      <c r="D461" s="54"/>
      <c r="E461" s="101"/>
      <c r="F461" s="102"/>
      <c r="G461" s="102"/>
      <c r="H461" s="102"/>
      <c r="I461" s="102"/>
      <c r="J461" s="102"/>
      <c r="K461" s="102"/>
      <c r="L461" s="103"/>
    </row>
    <row r="462" spans="1:12">
      <c r="A462" s="100"/>
      <c r="B462" s="101"/>
      <c r="C462" s="54"/>
      <c r="D462" s="54"/>
      <c r="E462" s="101"/>
      <c r="F462" s="102"/>
      <c r="G462" s="102"/>
      <c r="H462" s="102"/>
      <c r="I462" s="102"/>
      <c r="J462" s="102"/>
      <c r="K462" s="102"/>
      <c r="L462" s="103"/>
    </row>
    <row r="463" spans="1:12">
      <c r="A463" s="100"/>
      <c r="B463" s="101"/>
      <c r="C463" s="54"/>
      <c r="D463" s="54"/>
      <c r="E463" s="101"/>
      <c r="F463" s="102"/>
      <c r="G463" s="102"/>
      <c r="H463" s="102"/>
      <c r="I463" s="102"/>
      <c r="J463" s="102"/>
      <c r="K463" s="102"/>
      <c r="L463" s="103"/>
    </row>
    <row r="464" spans="1:12">
      <c r="A464" s="100"/>
      <c r="B464" s="101"/>
      <c r="C464" s="54"/>
      <c r="D464" s="54"/>
      <c r="E464" s="101"/>
      <c r="F464" s="102"/>
      <c r="G464" s="102"/>
      <c r="H464" s="102"/>
      <c r="I464" s="102"/>
      <c r="J464" s="102"/>
      <c r="K464" s="102"/>
      <c r="L464" s="103"/>
    </row>
    <row r="465" spans="1:12">
      <c r="A465" s="100"/>
      <c r="B465" s="101"/>
      <c r="C465" s="54"/>
      <c r="D465" s="54"/>
      <c r="E465" s="101"/>
      <c r="F465" s="102"/>
      <c r="G465" s="102"/>
      <c r="H465" s="102"/>
      <c r="I465" s="102"/>
      <c r="J465" s="102"/>
      <c r="K465" s="102"/>
      <c r="L465" s="103"/>
    </row>
    <row r="466" spans="1:12">
      <c r="A466" s="100"/>
      <c r="B466" s="101"/>
      <c r="C466" s="54"/>
      <c r="D466" s="54"/>
      <c r="E466" s="101"/>
      <c r="F466" s="102"/>
      <c r="G466" s="102"/>
      <c r="H466" s="102"/>
      <c r="I466" s="102"/>
      <c r="J466" s="102"/>
      <c r="K466" s="102"/>
      <c r="L466" s="103"/>
    </row>
    <row r="467" spans="1:12">
      <c r="A467" s="100"/>
      <c r="B467" s="101"/>
      <c r="C467" s="54"/>
      <c r="D467" s="54"/>
      <c r="E467" s="101"/>
      <c r="F467" s="102"/>
      <c r="G467" s="102"/>
      <c r="H467" s="102"/>
      <c r="I467" s="102"/>
      <c r="J467" s="102"/>
      <c r="K467" s="102"/>
      <c r="L467" s="103"/>
    </row>
    <row r="468" spans="1:12">
      <c r="A468" s="100"/>
      <c r="B468" s="101"/>
      <c r="C468" s="54"/>
      <c r="D468" s="54"/>
      <c r="E468" s="101"/>
      <c r="F468" s="102"/>
      <c r="G468" s="102"/>
      <c r="H468" s="102"/>
      <c r="I468" s="102"/>
      <c r="J468" s="102"/>
      <c r="K468" s="102"/>
      <c r="L468" s="103"/>
    </row>
    <row r="469" spans="1:12">
      <c r="A469" s="100"/>
      <c r="B469" s="101"/>
      <c r="C469" s="54"/>
      <c r="D469" s="54"/>
      <c r="E469" s="101"/>
      <c r="F469" s="102"/>
      <c r="G469" s="102"/>
      <c r="H469" s="102"/>
      <c r="I469" s="102"/>
      <c r="J469" s="102"/>
      <c r="K469" s="102"/>
      <c r="L469" s="103"/>
    </row>
    <row r="470" spans="1:12">
      <c r="A470" s="100"/>
      <c r="B470" s="101"/>
      <c r="C470" s="54"/>
      <c r="D470" s="54"/>
      <c r="E470" s="101"/>
      <c r="F470" s="102"/>
      <c r="G470" s="102"/>
      <c r="H470" s="102"/>
      <c r="I470" s="102"/>
      <c r="J470" s="102"/>
      <c r="K470" s="102"/>
      <c r="L470" s="103"/>
    </row>
    <row r="471" spans="1:12">
      <c r="A471" s="100"/>
      <c r="B471" s="101"/>
      <c r="C471" s="54"/>
      <c r="D471" s="54"/>
      <c r="E471" s="101"/>
      <c r="F471" s="102"/>
      <c r="G471" s="102"/>
      <c r="H471" s="102"/>
      <c r="I471" s="102"/>
      <c r="J471" s="102"/>
      <c r="K471" s="102"/>
      <c r="L471" s="103"/>
    </row>
    <row r="472" spans="1:12">
      <c r="A472" s="100"/>
      <c r="B472" s="101"/>
      <c r="C472" s="54"/>
      <c r="D472" s="54"/>
      <c r="E472" s="101"/>
      <c r="F472" s="102"/>
      <c r="G472" s="102"/>
      <c r="H472" s="102"/>
      <c r="I472" s="102"/>
      <c r="J472" s="102"/>
      <c r="K472" s="102"/>
      <c r="L472" s="103"/>
    </row>
    <row r="473" spans="1:12">
      <c r="A473" s="100"/>
      <c r="B473" s="101"/>
      <c r="C473" s="54"/>
      <c r="D473" s="54"/>
      <c r="E473" s="101"/>
      <c r="F473" s="102"/>
      <c r="G473" s="102"/>
      <c r="H473" s="102"/>
      <c r="I473" s="102"/>
      <c r="J473" s="102"/>
      <c r="K473" s="102"/>
      <c r="L473" s="103"/>
    </row>
    <row r="474" spans="1:12">
      <c r="A474" s="100"/>
      <c r="B474" s="101"/>
      <c r="C474" s="54"/>
      <c r="D474" s="54"/>
      <c r="E474" s="101"/>
      <c r="F474" s="102"/>
      <c r="G474" s="102"/>
      <c r="H474" s="102"/>
      <c r="I474" s="102"/>
      <c r="J474" s="102"/>
      <c r="K474" s="102"/>
      <c r="L474" s="103"/>
    </row>
    <row r="475" spans="1:12">
      <c r="A475" s="100"/>
      <c r="B475" s="101"/>
      <c r="C475" s="54"/>
      <c r="D475" s="54"/>
      <c r="E475" s="101"/>
      <c r="F475" s="102"/>
      <c r="G475" s="102"/>
      <c r="H475" s="102"/>
      <c r="I475" s="102"/>
      <c r="J475" s="102"/>
      <c r="K475" s="102"/>
      <c r="L475" s="103"/>
    </row>
    <row r="476" spans="1:12">
      <c r="A476" s="100"/>
      <c r="B476" s="101"/>
      <c r="C476" s="54"/>
      <c r="D476" s="54"/>
      <c r="E476" s="101"/>
      <c r="F476" s="102"/>
      <c r="G476" s="102"/>
      <c r="H476" s="102"/>
      <c r="I476" s="102"/>
      <c r="J476" s="102"/>
      <c r="K476" s="102"/>
      <c r="L476" s="103"/>
    </row>
    <row r="477" spans="1:12">
      <c r="A477" s="100"/>
      <c r="B477" s="101"/>
      <c r="C477" s="54"/>
      <c r="D477" s="54"/>
      <c r="E477" s="101"/>
      <c r="F477" s="102"/>
      <c r="G477" s="102"/>
      <c r="H477" s="102"/>
      <c r="I477" s="102"/>
      <c r="J477" s="102"/>
      <c r="K477" s="102"/>
      <c r="L477" s="103"/>
    </row>
    <row r="478" spans="1:12">
      <c r="A478" s="100"/>
      <c r="B478" s="101"/>
      <c r="C478" s="54"/>
      <c r="D478" s="54"/>
      <c r="E478" s="101"/>
      <c r="F478" s="102"/>
      <c r="G478" s="102"/>
      <c r="H478" s="102"/>
      <c r="I478" s="102"/>
      <c r="J478" s="102"/>
      <c r="K478" s="102"/>
      <c r="L478" s="103"/>
    </row>
    <row r="479" spans="1:12">
      <c r="A479" s="100"/>
      <c r="B479" s="101"/>
      <c r="C479" s="54"/>
      <c r="D479" s="54"/>
      <c r="E479" s="101"/>
      <c r="F479" s="102"/>
      <c r="G479" s="102"/>
      <c r="H479" s="102"/>
      <c r="I479" s="102"/>
      <c r="J479" s="102"/>
      <c r="K479" s="102"/>
      <c r="L479" s="103"/>
    </row>
    <row r="480" spans="1:12">
      <c r="A480" s="100"/>
      <c r="B480" s="101"/>
      <c r="C480" s="54"/>
      <c r="D480" s="54"/>
      <c r="E480" s="101"/>
      <c r="F480" s="102"/>
      <c r="G480" s="102"/>
      <c r="H480" s="102"/>
      <c r="I480" s="102"/>
      <c r="J480" s="102"/>
      <c r="K480" s="102"/>
      <c r="L480" s="103"/>
    </row>
    <row r="481" spans="1:12">
      <c r="A481" s="100"/>
      <c r="B481" s="101"/>
      <c r="C481" s="54"/>
      <c r="D481" s="54"/>
      <c r="E481" s="101"/>
      <c r="F481" s="102"/>
      <c r="G481" s="102"/>
      <c r="H481" s="102"/>
      <c r="I481" s="102"/>
      <c r="J481" s="102"/>
      <c r="K481" s="102"/>
      <c r="L481" s="103"/>
    </row>
    <row r="482" spans="1:12">
      <c r="A482" s="100"/>
      <c r="B482" s="101"/>
      <c r="C482" s="54"/>
      <c r="D482" s="54"/>
      <c r="E482" s="101"/>
      <c r="F482" s="102"/>
      <c r="G482" s="102"/>
      <c r="H482" s="102"/>
      <c r="I482" s="102"/>
      <c r="J482" s="102"/>
      <c r="K482" s="102"/>
      <c r="L482" s="103"/>
    </row>
    <row r="483" spans="1:12">
      <c r="A483" s="100"/>
      <c r="B483" s="101"/>
      <c r="C483" s="54"/>
      <c r="D483" s="54"/>
      <c r="E483" s="101"/>
      <c r="F483" s="102"/>
      <c r="G483" s="102"/>
      <c r="H483" s="102"/>
      <c r="I483" s="102"/>
      <c r="J483" s="102"/>
      <c r="K483" s="102"/>
      <c r="L483" s="103"/>
    </row>
    <row r="484" spans="1:12">
      <c r="A484" s="100"/>
      <c r="B484" s="101"/>
      <c r="C484" s="54"/>
      <c r="D484" s="54"/>
      <c r="E484" s="101"/>
      <c r="F484" s="102"/>
      <c r="G484" s="102"/>
      <c r="H484" s="102"/>
      <c r="I484" s="102"/>
      <c r="J484" s="102"/>
      <c r="K484" s="102"/>
      <c r="L484" s="103"/>
    </row>
    <row r="485" spans="1:12">
      <c r="A485" s="100"/>
      <c r="B485" s="101"/>
      <c r="C485" s="54"/>
      <c r="D485" s="54"/>
      <c r="E485" s="101"/>
      <c r="F485" s="102"/>
      <c r="G485" s="102"/>
      <c r="H485" s="102"/>
      <c r="I485" s="102"/>
      <c r="J485" s="102"/>
      <c r="K485" s="102"/>
      <c r="L485" s="103"/>
    </row>
    <row r="486" spans="1:12">
      <c r="A486" s="100"/>
      <c r="B486" s="101"/>
      <c r="C486" s="54"/>
      <c r="D486" s="54"/>
      <c r="E486" s="101"/>
      <c r="F486" s="102"/>
      <c r="G486" s="102"/>
      <c r="H486" s="102"/>
      <c r="I486" s="102"/>
      <c r="J486" s="102"/>
      <c r="K486" s="102"/>
      <c r="L486" s="103"/>
    </row>
    <row r="487" spans="1:12">
      <c r="A487" s="100"/>
      <c r="B487" s="101"/>
      <c r="C487" s="54"/>
      <c r="D487" s="54"/>
      <c r="E487" s="101"/>
      <c r="F487" s="102"/>
      <c r="G487" s="102"/>
      <c r="H487" s="102"/>
      <c r="I487" s="102"/>
      <c r="J487" s="102"/>
      <c r="K487" s="102"/>
      <c r="L487" s="103"/>
    </row>
    <row r="488" spans="1:12">
      <c r="A488" s="100"/>
      <c r="B488" s="101"/>
      <c r="C488" s="54"/>
      <c r="D488" s="54"/>
      <c r="E488" s="101"/>
      <c r="F488" s="102"/>
      <c r="G488" s="102"/>
      <c r="H488" s="102"/>
      <c r="I488" s="102"/>
      <c r="J488" s="102"/>
      <c r="K488" s="102"/>
      <c r="L488" s="103"/>
    </row>
    <row r="489" spans="1:12">
      <c r="A489" s="100"/>
      <c r="B489" s="101"/>
      <c r="C489" s="54"/>
      <c r="D489" s="54"/>
      <c r="E489" s="101"/>
      <c r="F489" s="102"/>
      <c r="G489" s="102"/>
      <c r="H489" s="102"/>
      <c r="I489" s="102"/>
      <c r="J489" s="102"/>
      <c r="K489" s="102"/>
      <c r="L489" s="103"/>
    </row>
    <row r="490" spans="1:12">
      <c r="A490" s="100"/>
      <c r="B490" s="101"/>
      <c r="C490" s="54"/>
      <c r="D490" s="54"/>
      <c r="E490" s="101"/>
      <c r="F490" s="102"/>
      <c r="G490" s="102"/>
      <c r="H490" s="102"/>
      <c r="I490" s="102"/>
      <c r="J490" s="102"/>
      <c r="K490" s="102"/>
      <c r="L490" s="103"/>
    </row>
    <row r="491" spans="1:12">
      <c r="A491" s="100"/>
      <c r="B491" s="101"/>
      <c r="C491" s="54"/>
      <c r="D491" s="54"/>
      <c r="E491" s="101"/>
      <c r="F491" s="102"/>
      <c r="G491" s="102"/>
      <c r="H491" s="102"/>
      <c r="I491" s="102"/>
      <c r="J491" s="102"/>
      <c r="K491" s="102"/>
      <c r="L491" s="103"/>
    </row>
    <row r="492" spans="1:12">
      <c r="A492" s="100"/>
      <c r="B492" s="101"/>
      <c r="C492" s="54"/>
      <c r="D492" s="54"/>
      <c r="E492" s="101"/>
      <c r="F492" s="102"/>
      <c r="G492" s="102"/>
      <c r="H492" s="102"/>
      <c r="I492" s="102"/>
      <c r="J492" s="102"/>
      <c r="K492" s="102"/>
      <c r="L492" s="103"/>
    </row>
    <row r="493" spans="1:12">
      <c r="A493" s="100"/>
      <c r="B493" s="101"/>
      <c r="C493" s="54"/>
      <c r="D493" s="54"/>
      <c r="E493" s="101"/>
      <c r="F493" s="102"/>
      <c r="G493" s="102"/>
      <c r="H493" s="102"/>
      <c r="I493" s="102"/>
      <c r="J493" s="102"/>
      <c r="K493" s="102"/>
      <c r="L493" s="103"/>
    </row>
    <row r="494" spans="1:12">
      <c r="A494" s="100"/>
      <c r="B494" s="101"/>
      <c r="C494" s="54"/>
      <c r="D494" s="54"/>
      <c r="E494" s="101"/>
      <c r="F494" s="102"/>
      <c r="G494" s="102"/>
      <c r="H494" s="102"/>
      <c r="I494" s="102"/>
      <c r="J494" s="102"/>
      <c r="K494" s="102"/>
      <c r="L494" s="103"/>
    </row>
    <row r="495" spans="1:12">
      <c r="A495" s="100"/>
      <c r="B495" s="101"/>
      <c r="C495" s="54"/>
      <c r="D495" s="54"/>
      <c r="E495" s="101"/>
      <c r="F495" s="102"/>
      <c r="G495" s="102"/>
      <c r="H495" s="102"/>
      <c r="I495" s="102"/>
      <c r="J495" s="102"/>
      <c r="K495" s="102"/>
      <c r="L495" s="103"/>
    </row>
    <row r="496" spans="1:12">
      <c r="A496" s="100"/>
      <c r="B496" s="101"/>
      <c r="C496" s="54"/>
      <c r="D496" s="54"/>
      <c r="E496" s="101"/>
      <c r="F496" s="102"/>
      <c r="G496" s="102"/>
      <c r="H496" s="102"/>
      <c r="I496" s="102"/>
      <c r="J496" s="102"/>
      <c r="K496" s="102"/>
      <c r="L496" s="103"/>
    </row>
    <row r="497" spans="1:12">
      <c r="A497" s="100"/>
      <c r="B497" s="101"/>
      <c r="C497" s="54"/>
      <c r="D497" s="54"/>
      <c r="E497" s="101"/>
      <c r="F497" s="102"/>
      <c r="G497" s="102"/>
      <c r="H497" s="102"/>
      <c r="I497" s="102"/>
      <c r="J497" s="102"/>
      <c r="K497" s="102"/>
      <c r="L497" s="103"/>
    </row>
    <row r="498" spans="1:12">
      <c r="A498" s="100"/>
      <c r="B498" s="101"/>
      <c r="C498" s="54"/>
      <c r="D498" s="54"/>
      <c r="E498" s="101"/>
      <c r="F498" s="102"/>
      <c r="G498" s="102"/>
      <c r="H498" s="102"/>
      <c r="I498" s="102"/>
      <c r="J498" s="102"/>
      <c r="K498" s="102"/>
      <c r="L498" s="103"/>
    </row>
    <row r="499" spans="1:12">
      <c r="A499" s="100"/>
      <c r="B499" s="101"/>
      <c r="C499" s="54"/>
      <c r="D499" s="54"/>
      <c r="E499" s="101"/>
      <c r="F499" s="102"/>
      <c r="G499" s="102"/>
      <c r="H499" s="102"/>
      <c r="I499" s="102"/>
      <c r="J499" s="102"/>
      <c r="K499" s="102"/>
      <c r="L499" s="103"/>
    </row>
    <row r="500" spans="1:12">
      <c r="A500" s="100"/>
      <c r="B500" s="101"/>
      <c r="C500" s="54"/>
      <c r="D500" s="54"/>
      <c r="E500" s="101"/>
      <c r="F500" s="102"/>
      <c r="G500" s="102"/>
      <c r="H500" s="102"/>
      <c r="I500" s="102"/>
      <c r="J500" s="102"/>
      <c r="K500" s="102"/>
      <c r="L500" s="103"/>
    </row>
    <row r="501" spans="1:12">
      <c r="A501" s="100"/>
      <c r="B501" s="101"/>
      <c r="C501" s="54"/>
      <c r="D501" s="54"/>
      <c r="E501" s="101"/>
      <c r="F501" s="102"/>
      <c r="G501" s="102"/>
      <c r="H501" s="102"/>
      <c r="I501" s="102"/>
      <c r="J501" s="102"/>
      <c r="K501" s="102"/>
      <c r="L501" s="103"/>
    </row>
    <row r="502" spans="1:12">
      <c r="A502" s="100"/>
      <c r="B502" s="101"/>
      <c r="C502" s="54"/>
      <c r="D502" s="54"/>
      <c r="E502" s="101"/>
      <c r="F502" s="102"/>
      <c r="G502" s="102"/>
      <c r="H502" s="102"/>
      <c r="I502" s="102"/>
      <c r="J502" s="102"/>
      <c r="K502" s="102"/>
      <c r="L502" s="103"/>
    </row>
    <row r="503" spans="1:12">
      <c r="A503" s="100"/>
      <c r="B503" s="101"/>
      <c r="C503" s="54"/>
      <c r="D503" s="54"/>
      <c r="E503" s="101"/>
      <c r="F503" s="102"/>
      <c r="G503" s="102"/>
      <c r="H503" s="102"/>
      <c r="I503" s="102"/>
      <c r="J503" s="102"/>
      <c r="K503" s="102"/>
      <c r="L503" s="103"/>
    </row>
    <row r="504" spans="1:12">
      <c r="A504" s="100"/>
      <c r="B504" s="101"/>
      <c r="C504" s="54"/>
      <c r="D504" s="54"/>
      <c r="E504" s="101"/>
      <c r="F504" s="102"/>
      <c r="G504" s="102"/>
      <c r="H504" s="102"/>
      <c r="I504" s="102"/>
      <c r="J504" s="102"/>
      <c r="K504" s="102"/>
      <c r="L504" s="103"/>
    </row>
    <row r="505" spans="1:12">
      <c r="A505" s="100"/>
      <c r="B505" s="101"/>
      <c r="C505" s="54"/>
      <c r="D505" s="54"/>
      <c r="E505" s="101"/>
      <c r="F505" s="102"/>
      <c r="G505" s="102"/>
      <c r="H505" s="102"/>
      <c r="I505" s="102"/>
      <c r="J505" s="102"/>
      <c r="K505" s="102"/>
      <c r="L505" s="103"/>
    </row>
    <row r="506" spans="1:12">
      <c r="A506" s="100"/>
      <c r="B506" s="101"/>
      <c r="C506" s="54"/>
      <c r="D506" s="54"/>
      <c r="E506" s="101"/>
      <c r="F506" s="102"/>
      <c r="G506" s="102"/>
      <c r="H506" s="102"/>
      <c r="I506" s="102"/>
      <c r="J506" s="102"/>
      <c r="K506" s="102"/>
      <c r="L506" s="103"/>
    </row>
    <row r="507" spans="1:12">
      <c r="A507" s="100"/>
      <c r="B507" s="101"/>
      <c r="C507" s="54"/>
      <c r="D507" s="54"/>
      <c r="E507" s="101"/>
      <c r="F507" s="102"/>
      <c r="G507" s="102"/>
      <c r="H507" s="102"/>
      <c r="I507" s="102"/>
      <c r="J507" s="102"/>
      <c r="K507" s="102"/>
      <c r="L507" s="103"/>
    </row>
    <row r="508" spans="1:12">
      <c r="A508" s="100"/>
      <c r="B508" s="101"/>
      <c r="C508" s="54"/>
      <c r="D508" s="54"/>
      <c r="E508" s="101"/>
      <c r="F508" s="102"/>
      <c r="G508" s="102"/>
      <c r="H508" s="102"/>
      <c r="I508" s="102"/>
      <c r="J508" s="102"/>
      <c r="K508" s="102"/>
      <c r="L508" s="103"/>
    </row>
    <row r="509" spans="1:12">
      <c r="A509" s="100"/>
      <c r="B509" s="101"/>
      <c r="C509" s="54"/>
      <c r="D509" s="54"/>
      <c r="E509" s="101"/>
      <c r="F509" s="102"/>
      <c r="G509" s="102"/>
      <c r="H509" s="102"/>
      <c r="I509" s="102"/>
      <c r="J509" s="102"/>
      <c r="K509" s="102"/>
      <c r="L509" s="103"/>
    </row>
    <row r="510" spans="1:12">
      <c r="A510" s="100"/>
      <c r="B510" s="101"/>
      <c r="C510" s="54"/>
      <c r="D510" s="54"/>
      <c r="E510" s="101"/>
      <c r="F510" s="102"/>
      <c r="G510" s="102"/>
      <c r="H510" s="102"/>
      <c r="I510" s="102"/>
      <c r="J510" s="102"/>
      <c r="K510" s="102"/>
      <c r="L510" s="103"/>
    </row>
    <row r="511" spans="1:12">
      <c r="A511" s="100"/>
      <c r="B511" s="101"/>
      <c r="C511" s="54"/>
      <c r="D511" s="54"/>
      <c r="E511" s="101"/>
      <c r="F511" s="102"/>
      <c r="G511" s="102"/>
      <c r="H511" s="102"/>
      <c r="I511" s="102"/>
      <c r="J511" s="102"/>
      <c r="K511" s="102"/>
      <c r="L511" s="103"/>
    </row>
    <row r="512" spans="1:12">
      <c r="A512" s="100"/>
      <c r="B512" s="101"/>
      <c r="C512" s="54"/>
      <c r="D512" s="54"/>
      <c r="E512" s="101"/>
      <c r="F512" s="102"/>
      <c r="G512" s="102"/>
      <c r="H512" s="102"/>
      <c r="I512" s="102"/>
      <c r="J512" s="102"/>
      <c r="K512" s="102"/>
      <c r="L512" s="103"/>
    </row>
    <row r="513" spans="1:12">
      <c r="A513" s="100"/>
      <c r="B513" s="101"/>
      <c r="C513" s="54"/>
      <c r="D513" s="54"/>
      <c r="E513" s="101"/>
      <c r="F513" s="102"/>
      <c r="G513" s="102"/>
      <c r="H513" s="102"/>
      <c r="I513" s="102"/>
      <c r="J513" s="102"/>
      <c r="K513" s="102"/>
      <c r="L513" s="103"/>
    </row>
    <row r="514" spans="1:12">
      <c r="A514" s="100"/>
      <c r="B514" s="101"/>
      <c r="C514" s="54"/>
      <c r="D514" s="54"/>
      <c r="E514" s="101"/>
      <c r="F514" s="102"/>
      <c r="G514" s="102"/>
      <c r="H514" s="102"/>
      <c r="I514" s="102"/>
      <c r="J514" s="102"/>
      <c r="K514" s="102"/>
      <c r="L514" s="103"/>
    </row>
    <row r="515" spans="1:12">
      <c r="A515" s="100"/>
      <c r="B515" s="101"/>
      <c r="C515" s="54"/>
      <c r="D515" s="54"/>
      <c r="E515" s="101"/>
      <c r="F515" s="102"/>
      <c r="G515" s="102"/>
      <c r="H515" s="102"/>
      <c r="I515" s="102"/>
      <c r="J515" s="102"/>
      <c r="K515" s="102"/>
      <c r="L515" s="103"/>
    </row>
    <row r="516" spans="1:12">
      <c r="A516" s="100"/>
      <c r="B516" s="101"/>
      <c r="C516" s="54"/>
      <c r="D516" s="54"/>
      <c r="E516" s="101"/>
      <c r="F516" s="102"/>
      <c r="G516" s="102"/>
      <c r="H516" s="102"/>
      <c r="I516" s="102"/>
      <c r="J516" s="102"/>
      <c r="K516" s="102"/>
      <c r="L516" s="103"/>
    </row>
    <row r="517" spans="1:12">
      <c r="A517" s="100"/>
      <c r="B517" s="101"/>
      <c r="C517" s="54"/>
      <c r="D517" s="54"/>
      <c r="E517" s="101"/>
      <c r="F517" s="102"/>
      <c r="G517" s="102"/>
      <c r="H517" s="102"/>
      <c r="I517" s="102"/>
      <c r="J517" s="102"/>
      <c r="K517" s="102"/>
      <c r="L517" s="103"/>
    </row>
    <row r="518" spans="1:12">
      <c r="A518" s="100"/>
      <c r="B518" s="101"/>
      <c r="C518" s="54"/>
      <c r="D518" s="54"/>
      <c r="E518" s="101"/>
      <c r="F518" s="102"/>
      <c r="G518" s="102"/>
      <c r="H518" s="102"/>
      <c r="I518" s="102"/>
      <c r="J518" s="102"/>
      <c r="K518" s="102"/>
      <c r="L518" s="103"/>
    </row>
    <row r="519" spans="1:12">
      <c r="A519" s="100"/>
      <c r="B519" s="101"/>
      <c r="C519" s="54"/>
      <c r="D519" s="54"/>
      <c r="E519" s="101"/>
      <c r="F519" s="102"/>
      <c r="G519" s="102"/>
      <c r="H519" s="102"/>
      <c r="I519" s="102"/>
      <c r="J519" s="102"/>
      <c r="K519" s="102"/>
      <c r="L519" s="103"/>
    </row>
    <row r="520" spans="1:12">
      <c r="A520" s="100"/>
      <c r="B520" s="101"/>
      <c r="C520" s="54"/>
      <c r="D520" s="54"/>
      <c r="E520" s="101"/>
      <c r="F520" s="102"/>
      <c r="G520" s="102"/>
      <c r="H520" s="102"/>
      <c r="I520" s="102"/>
      <c r="J520" s="102"/>
      <c r="K520" s="102"/>
      <c r="L520" s="103"/>
    </row>
    <row r="521" spans="1:12">
      <c r="A521" s="100"/>
      <c r="B521" s="101"/>
      <c r="C521" s="54"/>
      <c r="D521" s="54"/>
      <c r="E521" s="101"/>
      <c r="F521" s="102"/>
      <c r="G521" s="102"/>
      <c r="H521" s="102"/>
      <c r="I521" s="102"/>
      <c r="J521" s="102"/>
      <c r="K521" s="102"/>
      <c r="L521" s="103"/>
    </row>
    <row r="522" spans="1:12">
      <c r="A522" s="100"/>
      <c r="B522" s="101"/>
      <c r="C522" s="54"/>
      <c r="D522" s="54"/>
      <c r="E522" s="101"/>
      <c r="F522" s="102"/>
      <c r="G522" s="102"/>
      <c r="H522" s="102"/>
      <c r="I522" s="102"/>
      <c r="J522" s="102"/>
      <c r="K522" s="102"/>
      <c r="L522" s="103"/>
    </row>
    <row r="523" spans="1:12">
      <c r="A523" s="100"/>
      <c r="B523" s="101"/>
      <c r="C523" s="54"/>
      <c r="D523" s="54"/>
      <c r="E523" s="101"/>
      <c r="F523" s="102"/>
      <c r="G523" s="102"/>
      <c r="H523" s="102"/>
      <c r="I523" s="102"/>
      <c r="J523" s="102"/>
      <c r="K523" s="102"/>
      <c r="L523" s="103"/>
    </row>
    <row r="524" spans="1:12">
      <c r="A524" s="100"/>
      <c r="B524" s="101"/>
      <c r="C524" s="54"/>
      <c r="D524" s="54"/>
      <c r="E524" s="101"/>
      <c r="F524" s="102"/>
      <c r="G524" s="102"/>
      <c r="H524" s="102"/>
      <c r="I524" s="102"/>
      <c r="J524" s="102"/>
      <c r="K524" s="102"/>
      <c r="L524" s="103"/>
    </row>
    <row r="525" spans="1:12">
      <c r="A525" s="100"/>
      <c r="B525" s="101"/>
      <c r="C525" s="54"/>
      <c r="D525" s="54"/>
      <c r="E525" s="101"/>
      <c r="F525" s="102"/>
      <c r="G525" s="102"/>
      <c r="H525" s="102"/>
      <c r="I525" s="102"/>
      <c r="J525" s="102"/>
      <c r="K525" s="102"/>
      <c r="L525" s="103"/>
    </row>
    <row r="526" spans="1:12">
      <c r="A526" s="100"/>
      <c r="B526" s="101"/>
      <c r="C526" s="54"/>
      <c r="D526" s="54"/>
      <c r="E526" s="101"/>
      <c r="F526" s="102"/>
      <c r="G526" s="102"/>
      <c r="H526" s="102"/>
      <c r="I526" s="102"/>
      <c r="J526" s="102"/>
      <c r="K526" s="102"/>
      <c r="L526" s="103"/>
    </row>
    <row r="527" spans="1:12">
      <c r="A527" s="100"/>
      <c r="B527" s="101"/>
      <c r="C527" s="54"/>
      <c r="D527" s="54"/>
      <c r="E527" s="101"/>
      <c r="F527" s="102"/>
      <c r="G527" s="102"/>
      <c r="H527" s="102"/>
      <c r="I527" s="102"/>
      <c r="J527" s="102"/>
      <c r="K527" s="102"/>
      <c r="L527" s="103"/>
    </row>
    <row r="528" spans="1:12">
      <c r="A528" s="100"/>
      <c r="B528" s="101"/>
      <c r="C528" s="54"/>
      <c r="D528" s="54"/>
      <c r="E528" s="101"/>
      <c r="F528" s="102"/>
      <c r="G528" s="102"/>
      <c r="H528" s="102"/>
      <c r="I528" s="102"/>
      <c r="J528" s="102"/>
      <c r="K528" s="102"/>
      <c r="L528" s="103"/>
    </row>
    <row r="529" spans="1:12">
      <c r="A529" s="100"/>
      <c r="B529" s="101"/>
      <c r="C529" s="54"/>
      <c r="D529" s="54"/>
      <c r="E529" s="101"/>
      <c r="F529" s="102"/>
      <c r="G529" s="102"/>
      <c r="H529" s="102"/>
      <c r="I529" s="102"/>
      <c r="J529" s="102"/>
      <c r="K529" s="102"/>
      <c r="L529" s="103"/>
    </row>
    <row r="530" spans="1:12">
      <c r="A530" s="100"/>
      <c r="B530" s="101"/>
      <c r="C530" s="54"/>
      <c r="D530" s="54"/>
      <c r="E530" s="101"/>
      <c r="F530" s="102"/>
      <c r="G530" s="102"/>
      <c r="H530" s="102"/>
      <c r="I530" s="102"/>
      <c r="J530" s="102"/>
      <c r="K530" s="102"/>
      <c r="L530" s="103"/>
    </row>
    <row r="531" spans="1:12">
      <c r="A531" s="100"/>
      <c r="B531" s="101"/>
      <c r="C531" s="54"/>
      <c r="D531" s="54"/>
      <c r="E531" s="101"/>
      <c r="F531" s="102"/>
      <c r="G531" s="102"/>
      <c r="H531" s="102"/>
      <c r="I531" s="102"/>
      <c r="J531" s="102"/>
      <c r="K531" s="102"/>
      <c r="L531" s="103"/>
    </row>
    <row r="532" spans="1:12">
      <c r="A532" s="100"/>
      <c r="B532" s="101"/>
      <c r="C532" s="54"/>
      <c r="D532" s="54"/>
      <c r="E532" s="101"/>
      <c r="F532" s="102"/>
      <c r="G532" s="102"/>
      <c r="H532" s="102"/>
      <c r="I532" s="102"/>
      <c r="J532" s="102"/>
      <c r="K532" s="102"/>
      <c r="L532" s="103"/>
    </row>
    <row r="533" spans="1:12">
      <c r="A533" s="100"/>
      <c r="B533" s="101"/>
      <c r="C533" s="54"/>
      <c r="D533" s="54"/>
      <c r="E533" s="101"/>
      <c r="F533" s="102"/>
      <c r="G533" s="102"/>
      <c r="H533" s="102"/>
      <c r="I533" s="102"/>
      <c r="J533" s="102"/>
      <c r="K533" s="102"/>
      <c r="L533" s="103"/>
    </row>
    <row r="534" spans="1:12">
      <c r="A534" s="100"/>
      <c r="B534" s="101"/>
      <c r="C534" s="54"/>
      <c r="D534" s="54"/>
      <c r="E534" s="101"/>
      <c r="F534" s="102"/>
      <c r="G534" s="102"/>
      <c r="H534" s="102"/>
      <c r="I534" s="102"/>
      <c r="J534" s="102"/>
      <c r="K534" s="102"/>
      <c r="L534" s="103"/>
    </row>
    <row r="535" spans="1:12">
      <c r="A535" s="100"/>
      <c r="B535" s="101"/>
      <c r="C535" s="54"/>
      <c r="D535" s="54"/>
      <c r="E535" s="101"/>
      <c r="F535" s="102"/>
      <c r="G535" s="102"/>
      <c r="H535" s="102"/>
      <c r="I535" s="102"/>
      <c r="J535" s="102"/>
      <c r="K535" s="102"/>
      <c r="L535" s="103"/>
    </row>
    <row r="536" spans="1:12">
      <c r="A536" s="100"/>
      <c r="B536" s="101"/>
      <c r="C536" s="54"/>
      <c r="D536" s="54"/>
      <c r="E536" s="101"/>
      <c r="F536" s="102"/>
      <c r="G536" s="102"/>
      <c r="H536" s="102"/>
      <c r="I536" s="102"/>
      <c r="J536" s="102"/>
      <c r="K536" s="102"/>
      <c r="L536" s="103"/>
    </row>
    <row r="537" spans="1:12">
      <c r="A537" s="100"/>
      <c r="B537" s="101"/>
      <c r="C537" s="54"/>
      <c r="D537" s="54"/>
      <c r="E537" s="101"/>
      <c r="F537" s="102"/>
      <c r="G537" s="102"/>
      <c r="H537" s="102"/>
      <c r="I537" s="102"/>
      <c r="J537" s="102"/>
      <c r="K537" s="102"/>
      <c r="L537" s="103"/>
    </row>
    <row r="538" spans="1:12">
      <c r="A538" s="100"/>
      <c r="B538" s="101"/>
      <c r="C538" s="54"/>
      <c r="D538" s="54"/>
      <c r="E538" s="101"/>
      <c r="F538" s="102"/>
      <c r="G538" s="102"/>
      <c r="H538" s="102"/>
      <c r="I538" s="102"/>
      <c r="J538" s="102"/>
      <c r="K538" s="102"/>
      <c r="L538" s="103"/>
    </row>
    <row r="539" spans="1:12">
      <c r="A539" s="100"/>
      <c r="B539" s="101"/>
      <c r="C539" s="54"/>
      <c r="D539" s="54"/>
      <c r="E539" s="101"/>
      <c r="F539" s="102"/>
      <c r="G539" s="102"/>
      <c r="H539" s="102"/>
      <c r="I539" s="102"/>
      <c r="J539" s="102"/>
      <c r="K539" s="102"/>
      <c r="L539" s="103"/>
    </row>
    <row r="540" spans="1:12">
      <c r="A540" s="100"/>
      <c r="B540" s="101"/>
      <c r="C540" s="54"/>
      <c r="D540" s="54"/>
      <c r="E540" s="101"/>
      <c r="F540" s="102"/>
      <c r="G540" s="102"/>
      <c r="H540" s="102"/>
      <c r="I540" s="102"/>
      <c r="J540" s="102"/>
      <c r="K540" s="102"/>
      <c r="L540" s="103"/>
    </row>
    <row r="541" spans="1:12">
      <c r="A541" s="100"/>
      <c r="B541" s="101"/>
      <c r="C541" s="54"/>
      <c r="D541" s="54"/>
      <c r="E541" s="101"/>
      <c r="F541" s="102"/>
      <c r="G541" s="102"/>
      <c r="H541" s="102"/>
      <c r="I541" s="102"/>
      <c r="J541" s="102"/>
      <c r="K541" s="102"/>
      <c r="L541" s="103"/>
    </row>
    <row r="542" spans="1:12">
      <c r="A542" s="100"/>
      <c r="B542" s="101"/>
      <c r="C542" s="54"/>
      <c r="D542" s="54"/>
      <c r="E542" s="101"/>
      <c r="F542" s="102"/>
      <c r="G542" s="102"/>
      <c r="H542" s="102"/>
      <c r="I542" s="102"/>
      <c r="J542" s="102"/>
      <c r="K542" s="102"/>
      <c r="L542" s="103"/>
    </row>
    <row r="543" spans="1:12">
      <c r="A543" s="100"/>
      <c r="B543" s="101"/>
      <c r="C543" s="54"/>
      <c r="D543" s="54"/>
      <c r="E543" s="101"/>
      <c r="F543" s="102"/>
      <c r="G543" s="102"/>
      <c r="H543" s="102"/>
      <c r="I543" s="102"/>
      <c r="J543" s="102"/>
      <c r="K543" s="102"/>
      <c r="L543" s="103"/>
    </row>
    <row r="544" spans="1:12">
      <c r="A544" s="100"/>
      <c r="B544" s="101"/>
      <c r="C544" s="54"/>
      <c r="D544" s="54"/>
      <c r="E544" s="101"/>
      <c r="F544" s="102"/>
      <c r="G544" s="102"/>
      <c r="H544" s="102"/>
      <c r="I544" s="102"/>
      <c r="J544" s="102"/>
      <c r="K544" s="102"/>
      <c r="L544" s="103"/>
    </row>
    <row r="545" spans="1:12">
      <c r="A545" s="100"/>
      <c r="B545" s="101"/>
      <c r="C545" s="54"/>
      <c r="D545" s="54"/>
      <c r="E545" s="101"/>
      <c r="F545" s="102"/>
      <c r="G545" s="102"/>
      <c r="H545" s="102"/>
      <c r="I545" s="102"/>
      <c r="J545" s="102"/>
      <c r="K545" s="102"/>
      <c r="L545" s="103"/>
    </row>
    <row r="546" spans="1:12">
      <c r="A546" s="100"/>
      <c r="B546" s="101"/>
      <c r="C546" s="54"/>
      <c r="D546" s="54"/>
      <c r="E546" s="101"/>
      <c r="F546" s="102"/>
      <c r="G546" s="102"/>
      <c r="H546" s="102"/>
      <c r="I546" s="102"/>
      <c r="J546" s="102"/>
      <c r="K546" s="102"/>
      <c r="L546" s="103"/>
    </row>
    <row r="547" spans="1:12">
      <c r="A547" s="100"/>
      <c r="B547" s="101"/>
      <c r="C547" s="54"/>
      <c r="D547" s="54"/>
      <c r="E547" s="101"/>
      <c r="F547" s="102"/>
      <c r="G547" s="102"/>
      <c r="H547" s="102"/>
      <c r="I547" s="102"/>
      <c r="J547" s="102"/>
      <c r="K547" s="102"/>
      <c r="L547" s="103"/>
    </row>
    <row r="548" spans="1:12">
      <c r="A548" s="100"/>
      <c r="B548" s="101"/>
      <c r="C548" s="54"/>
      <c r="D548" s="54"/>
      <c r="E548" s="101"/>
      <c r="F548" s="102"/>
      <c r="G548" s="102"/>
      <c r="H548" s="102"/>
      <c r="I548" s="102"/>
      <c r="J548" s="102"/>
      <c r="K548" s="102"/>
      <c r="L548" s="103"/>
    </row>
    <row r="549" spans="1:12">
      <c r="A549" s="100"/>
      <c r="B549" s="101"/>
      <c r="C549" s="54"/>
      <c r="D549" s="54"/>
      <c r="E549" s="101"/>
      <c r="F549" s="102"/>
      <c r="G549" s="102"/>
      <c r="H549" s="102"/>
      <c r="I549" s="102"/>
      <c r="J549" s="102"/>
      <c r="K549" s="102"/>
      <c r="L549" s="103"/>
    </row>
    <row r="550" spans="1:12">
      <c r="A550" s="100"/>
      <c r="B550" s="101"/>
      <c r="C550" s="54"/>
      <c r="D550" s="54"/>
      <c r="E550" s="101"/>
      <c r="F550" s="102"/>
      <c r="G550" s="102"/>
      <c r="H550" s="102"/>
      <c r="I550" s="102"/>
      <c r="J550" s="102"/>
      <c r="K550" s="102"/>
      <c r="L550" s="103"/>
    </row>
    <row r="551" spans="1:12">
      <c r="A551" s="100"/>
      <c r="B551" s="101"/>
      <c r="C551" s="54"/>
      <c r="D551" s="54"/>
      <c r="E551" s="101"/>
      <c r="F551" s="102"/>
      <c r="G551" s="102"/>
      <c r="H551" s="102"/>
      <c r="I551" s="102"/>
      <c r="J551" s="102"/>
      <c r="K551" s="102"/>
      <c r="L551" s="103"/>
    </row>
    <row r="552" spans="1:12">
      <c r="A552" s="100"/>
      <c r="B552" s="101"/>
      <c r="C552" s="54"/>
      <c r="D552" s="54"/>
      <c r="E552" s="101"/>
      <c r="F552" s="102"/>
      <c r="G552" s="102"/>
      <c r="H552" s="102"/>
      <c r="I552" s="102"/>
      <c r="J552" s="102"/>
      <c r="K552" s="102"/>
      <c r="L552" s="103"/>
    </row>
    <row r="553" spans="1:12">
      <c r="A553" s="100"/>
      <c r="B553" s="101"/>
      <c r="C553" s="54"/>
      <c r="D553" s="54"/>
      <c r="E553" s="101"/>
      <c r="F553" s="102"/>
      <c r="G553" s="102"/>
      <c r="H553" s="102"/>
      <c r="I553" s="102"/>
      <c r="J553" s="102"/>
      <c r="K553" s="102"/>
      <c r="L553" s="103"/>
    </row>
    <row r="554" spans="1:12">
      <c r="A554" s="100"/>
      <c r="B554" s="101"/>
      <c r="C554" s="54"/>
      <c r="D554" s="54"/>
      <c r="E554" s="101"/>
      <c r="F554" s="102"/>
      <c r="G554" s="102"/>
      <c r="H554" s="102"/>
      <c r="I554" s="102"/>
      <c r="J554" s="102"/>
      <c r="K554" s="102"/>
      <c r="L554" s="103"/>
    </row>
    <row r="555" spans="1:12">
      <c r="A555" s="100"/>
      <c r="B555" s="101"/>
      <c r="C555" s="54"/>
      <c r="D555" s="54"/>
      <c r="E555" s="101"/>
      <c r="F555" s="102"/>
      <c r="G555" s="102"/>
      <c r="H555" s="102"/>
      <c r="I555" s="102"/>
      <c r="J555" s="102"/>
      <c r="K555" s="102"/>
      <c r="L555" s="103"/>
    </row>
    <row r="556" spans="1:12">
      <c r="A556" s="100"/>
      <c r="B556" s="101"/>
      <c r="C556" s="54"/>
      <c r="D556" s="54"/>
      <c r="E556" s="101"/>
      <c r="F556" s="102"/>
      <c r="G556" s="102"/>
      <c r="H556" s="102"/>
      <c r="I556" s="102"/>
      <c r="J556" s="102"/>
      <c r="K556" s="102"/>
      <c r="L556" s="103"/>
    </row>
    <row r="557" spans="1:12">
      <c r="A557" s="100"/>
      <c r="B557" s="101"/>
      <c r="C557" s="54"/>
      <c r="D557" s="54"/>
      <c r="E557" s="101"/>
      <c r="F557" s="102"/>
      <c r="G557" s="102"/>
      <c r="H557" s="102"/>
      <c r="I557" s="102"/>
      <c r="J557" s="102"/>
      <c r="K557" s="102"/>
      <c r="L557" s="103"/>
    </row>
    <row r="558" spans="1:12">
      <c r="A558" s="100"/>
      <c r="B558" s="101"/>
      <c r="C558" s="54"/>
      <c r="D558" s="54"/>
      <c r="E558" s="101"/>
      <c r="F558" s="102"/>
      <c r="G558" s="102"/>
      <c r="H558" s="102"/>
      <c r="I558" s="102"/>
      <c r="J558" s="102"/>
      <c r="K558" s="102"/>
      <c r="L558" s="103"/>
    </row>
    <row r="559" spans="1:12">
      <c r="A559" s="100"/>
      <c r="B559" s="101"/>
      <c r="C559" s="54"/>
      <c r="D559" s="54"/>
      <c r="E559" s="101"/>
      <c r="F559" s="102"/>
      <c r="G559" s="102"/>
      <c r="H559" s="102"/>
      <c r="I559" s="102"/>
      <c r="J559" s="102"/>
      <c r="K559" s="102"/>
      <c r="L559" s="103"/>
    </row>
    <row r="560" spans="1:12">
      <c r="A560" s="100"/>
      <c r="B560" s="101"/>
      <c r="C560" s="54"/>
      <c r="D560" s="54"/>
      <c r="E560" s="101"/>
      <c r="F560" s="102"/>
      <c r="G560" s="102"/>
      <c r="H560" s="102"/>
      <c r="I560" s="102"/>
      <c r="J560" s="102"/>
      <c r="K560" s="102"/>
      <c r="L560" s="103"/>
    </row>
    <row r="561" spans="1:12">
      <c r="A561" s="100"/>
      <c r="B561" s="101"/>
      <c r="C561" s="54"/>
      <c r="D561" s="54"/>
      <c r="E561" s="101"/>
      <c r="F561" s="102"/>
      <c r="G561" s="102"/>
      <c r="H561" s="102"/>
      <c r="I561" s="102"/>
      <c r="J561" s="102"/>
      <c r="K561" s="102"/>
      <c r="L561" s="103"/>
    </row>
    <row r="562" spans="1:12">
      <c r="A562" s="100"/>
      <c r="B562" s="101"/>
      <c r="C562" s="54"/>
      <c r="D562" s="54"/>
      <c r="E562" s="101"/>
      <c r="F562" s="102"/>
      <c r="G562" s="102"/>
      <c r="H562" s="102"/>
      <c r="I562" s="102"/>
      <c r="J562" s="102"/>
      <c r="K562" s="102"/>
      <c r="L562" s="103"/>
    </row>
    <row r="563" spans="1:12">
      <c r="A563" s="100"/>
      <c r="B563" s="101"/>
      <c r="C563" s="54"/>
      <c r="D563" s="54"/>
      <c r="E563" s="101"/>
      <c r="F563" s="102"/>
      <c r="G563" s="102"/>
      <c r="H563" s="102"/>
      <c r="I563" s="102"/>
      <c r="J563" s="102"/>
      <c r="K563" s="102"/>
      <c r="L563" s="103"/>
    </row>
    <row r="564" spans="1:12">
      <c r="A564" s="100"/>
      <c r="B564" s="101"/>
      <c r="C564" s="54"/>
      <c r="D564" s="54"/>
      <c r="E564" s="101"/>
      <c r="F564" s="102"/>
      <c r="G564" s="102"/>
      <c r="H564" s="102"/>
      <c r="I564" s="102"/>
      <c r="J564" s="102"/>
      <c r="K564" s="102"/>
      <c r="L564" s="103"/>
    </row>
    <row r="565" spans="1:12">
      <c r="A565" s="100"/>
      <c r="B565" s="101"/>
      <c r="C565" s="54"/>
      <c r="D565" s="54"/>
      <c r="E565" s="101"/>
      <c r="F565" s="102"/>
      <c r="G565" s="102"/>
      <c r="H565" s="102"/>
      <c r="I565" s="102"/>
      <c r="J565" s="102"/>
      <c r="K565" s="102"/>
      <c r="L565" s="103"/>
    </row>
    <row r="566" spans="1:12">
      <c r="A566" s="100"/>
      <c r="B566" s="101"/>
      <c r="C566" s="54"/>
      <c r="D566" s="54"/>
      <c r="E566" s="101"/>
      <c r="F566" s="102"/>
      <c r="G566" s="102"/>
      <c r="H566" s="102"/>
      <c r="I566" s="102"/>
      <c r="J566" s="102"/>
      <c r="K566" s="102"/>
      <c r="L566" s="103"/>
    </row>
    <row r="567" spans="1:12">
      <c r="A567" s="100"/>
      <c r="B567" s="101"/>
      <c r="C567" s="54"/>
      <c r="D567" s="54"/>
      <c r="E567" s="101"/>
      <c r="F567" s="102"/>
      <c r="G567" s="102"/>
      <c r="H567" s="102"/>
      <c r="I567" s="102"/>
      <c r="J567" s="102"/>
      <c r="K567" s="102"/>
      <c r="L567" s="103"/>
    </row>
    <row r="568" spans="1:12">
      <c r="A568" s="100"/>
      <c r="B568" s="101"/>
      <c r="C568" s="54"/>
      <c r="D568" s="54"/>
      <c r="E568" s="101"/>
      <c r="F568" s="102"/>
      <c r="G568" s="102"/>
      <c r="H568" s="102"/>
      <c r="I568" s="102"/>
      <c r="J568" s="102"/>
      <c r="K568" s="102"/>
      <c r="L568" s="103"/>
    </row>
    <row r="569" spans="1:12">
      <c r="A569" s="100"/>
      <c r="B569" s="101"/>
      <c r="C569" s="54"/>
      <c r="D569" s="54"/>
      <c r="E569" s="101"/>
      <c r="F569" s="102"/>
      <c r="G569" s="102"/>
      <c r="H569" s="102"/>
      <c r="I569" s="102"/>
      <c r="J569" s="102"/>
      <c r="K569" s="102"/>
      <c r="L569" s="103"/>
    </row>
    <row r="570" spans="1:12">
      <c r="A570" s="100"/>
      <c r="B570" s="101"/>
      <c r="C570" s="54"/>
      <c r="D570" s="54"/>
      <c r="E570" s="101"/>
      <c r="F570" s="102"/>
      <c r="G570" s="102"/>
      <c r="H570" s="102"/>
      <c r="I570" s="102"/>
      <c r="J570" s="102"/>
      <c r="K570" s="102"/>
      <c r="L570" s="103"/>
    </row>
    <row r="571" spans="1:12">
      <c r="A571" s="100"/>
      <c r="B571" s="101"/>
      <c r="C571" s="54"/>
      <c r="D571" s="54"/>
      <c r="E571" s="101"/>
      <c r="F571" s="102"/>
      <c r="G571" s="102"/>
      <c r="H571" s="102"/>
      <c r="I571" s="102"/>
      <c r="J571" s="102"/>
      <c r="K571" s="102"/>
      <c r="L571" s="103"/>
    </row>
    <row r="572" spans="1:12">
      <c r="A572" s="100"/>
      <c r="B572" s="101"/>
      <c r="C572" s="54"/>
      <c r="D572" s="54"/>
      <c r="E572" s="101"/>
      <c r="F572" s="102"/>
      <c r="G572" s="102"/>
      <c r="H572" s="102"/>
      <c r="I572" s="102"/>
      <c r="J572" s="102"/>
      <c r="K572" s="102"/>
      <c r="L572" s="103"/>
    </row>
    <row r="573" spans="1:12">
      <c r="A573" s="100"/>
      <c r="B573" s="101"/>
      <c r="C573" s="54"/>
      <c r="D573" s="54"/>
      <c r="E573" s="101"/>
      <c r="F573" s="102"/>
      <c r="G573" s="102"/>
      <c r="H573" s="102"/>
      <c r="I573" s="102"/>
      <c r="J573" s="102"/>
      <c r="K573" s="102"/>
      <c r="L573" s="103"/>
    </row>
    <row r="574" spans="1:12">
      <c r="A574" s="100"/>
      <c r="B574" s="101"/>
      <c r="C574" s="54"/>
      <c r="D574" s="54"/>
      <c r="E574" s="101"/>
      <c r="F574" s="102"/>
      <c r="G574" s="102"/>
      <c r="H574" s="102"/>
      <c r="I574" s="102"/>
      <c r="J574" s="102"/>
      <c r="K574" s="102"/>
      <c r="L574" s="103"/>
    </row>
    <row r="575" spans="1:12">
      <c r="A575" s="100"/>
      <c r="B575" s="101"/>
      <c r="C575" s="54"/>
      <c r="D575" s="54"/>
      <c r="E575" s="101"/>
      <c r="F575" s="102"/>
      <c r="G575" s="102"/>
      <c r="H575" s="102"/>
      <c r="I575" s="102"/>
      <c r="J575" s="102"/>
      <c r="K575" s="102"/>
      <c r="L575" s="103"/>
    </row>
    <row r="576" spans="1:12">
      <c r="A576" s="100"/>
      <c r="B576" s="101"/>
      <c r="C576" s="54"/>
      <c r="D576" s="54"/>
      <c r="E576" s="101"/>
      <c r="F576" s="102"/>
      <c r="G576" s="102"/>
      <c r="H576" s="102"/>
      <c r="I576" s="102"/>
      <c r="J576" s="102"/>
      <c r="K576" s="102"/>
      <c r="L576" s="103"/>
    </row>
    <row r="577" spans="1:12">
      <c r="A577" s="100"/>
      <c r="B577" s="101"/>
      <c r="C577" s="54"/>
      <c r="D577" s="54"/>
      <c r="E577" s="101"/>
      <c r="F577" s="102"/>
      <c r="G577" s="102"/>
      <c r="H577" s="102"/>
      <c r="I577" s="102"/>
      <c r="J577" s="102"/>
      <c r="K577" s="102"/>
      <c r="L577" s="103"/>
    </row>
    <row r="578" spans="1:12">
      <c r="A578" s="100"/>
      <c r="B578" s="101"/>
      <c r="C578" s="54"/>
      <c r="D578" s="54"/>
      <c r="E578" s="101"/>
      <c r="F578" s="102"/>
      <c r="G578" s="102"/>
      <c r="H578" s="102"/>
      <c r="I578" s="102"/>
      <c r="J578" s="102"/>
      <c r="K578" s="102"/>
      <c r="L578" s="103"/>
    </row>
    <row r="579" spans="1:12">
      <c r="A579" s="100"/>
      <c r="B579" s="101"/>
      <c r="C579" s="54"/>
      <c r="D579" s="54"/>
      <c r="E579" s="101"/>
      <c r="F579" s="102"/>
      <c r="G579" s="102"/>
      <c r="H579" s="102"/>
      <c r="I579" s="102"/>
      <c r="J579" s="102"/>
      <c r="K579" s="102"/>
      <c r="L579" s="103"/>
    </row>
    <row r="580" spans="1:12">
      <c r="A580" s="100"/>
      <c r="B580" s="101"/>
      <c r="C580" s="54"/>
      <c r="D580" s="54"/>
      <c r="E580" s="101"/>
      <c r="F580" s="102"/>
      <c r="G580" s="102"/>
      <c r="H580" s="102"/>
      <c r="I580" s="102"/>
      <c r="J580" s="102"/>
      <c r="K580" s="102"/>
      <c r="L580" s="103"/>
    </row>
    <row r="581" spans="1:12">
      <c r="A581" s="100"/>
      <c r="B581" s="101"/>
      <c r="C581" s="54"/>
      <c r="D581" s="54"/>
      <c r="E581" s="101"/>
      <c r="F581" s="102"/>
      <c r="G581" s="102"/>
      <c r="H581" s="102"/>
      <c r="I581" s="102"/>
      <c r="J581" s="102"/>
      <c r="K581" s="102"/>
      <c r="L581" s="103"/>
    </row>
    <row r="582" spans="1:12">
      <c r="A582" s="100"/>
      <c r="B582" s="101"/>
      <c r="C582" s="54"/>
      <c r="D582" s="54"/>
      <c r="E582" s="101"/>
      <c r="F582" s="102"/>
      <c r="G582" s="102"/>
      <c r="H582" s="102"/>
      <c r="I582" s="102"/>
      <c r="J582" s="102"/>
      <c r="K582" s="102"/>
      <c r="L582" s="103"/>
    </row>
    <row r="583" spans="1:12">
      <c r="A583" s="100"/>
      <c r="B583" s="101"/>
      <c r="C583" s="54"/>
      <c r="D583" s="54"/>
      <c r="E583" s="101"/>
      <c r="F583" s="102"/>
      <c r="G583" s="102"/>
      <c r="H583" s="102"/>
      <c r="I583" s="102"/>
      <c r="J583" s="102"/>
      <c r="K583" s="102"/>
      <c r="L583" s="103"/>
    </row>
    <row r="584" spans="1:12">
      <c r="A584" s="100"/>
      <c r="B584" s="101"/>
      <c r="C584" s="54"/>
      <c r="D584" s="54"/>
      <c r="E584" s="101"/>
      <c r="F584" s="102"/>
      <c r="G584" s="102"/>
      <c r="H584" s="102"/>
      <c r="I584" s="102"/>
      <c r="J584" s="102"/>
      <c r="K584" s="102"/>
      <c r="L584" s="103"/>
    </row>
    <row r="585" spans="1:12">
      <c r="A585" s="100"/>
      <c r="B585" s="101"/>
      <c r="C585" s="54"/>
      <c r="D585" s="54"/>
      <c r="E585" s="101"/>
      <c r="F585" s="102"/>
      <c r="G585" s="102"/>
      <c r="H585" s="102"/>
      <c r="I585" s="102"/>
      <c r="J585" s="102"/>
      <c r="K585" s="102"/>
      <c r="L585" s="103"/>
    </row>
    <row r="586" spans="1:12">
      <c r="A586" s="100"/>
      <c r="B586" s="101"/>
      <c r="C586" s="54"/>
      <c r="D586" s="54"/>
      <c r="E586" s="101"/>
      <c r="F586" s="102"/>
      <c r="G586" s="102"/>
      <c r="H586" s="102"/>
      <c r="I586" s="102"/>
      <c r="J586" s="102"/>
      <c r="K586" s="102"/>
      <c r="L586" s="103"/>
    </row>
    <row r="587" spans="1:12">
      <c r="A587" s="100"/>
      <c r="B587" s="101"/>
      <c r="C587" s="54"/>
      <c r="D587" s="54"/>
      <c r="E587" s="101"/>
      <c r="F587" s="102"/>
      <c r="G587" s="102"/>
      <c r="H587" s="102"/>
      <c r="I587" s="102"/>
      <c r="J587" s="102"/>
      <c r="K587" s="102"/>
      <c r="L587" s="103"/>
    </row>
    <row r="588" spans="1:12">
      <c r="A588" s="100"/>
      <c r="B588" s="101"/>
      <c r="C588" s="54"/>
      <c r="D588" s="54"/>
      <c r="E588" s="101"/>
      <c r="F588" s="102"/>
      <c r="G588" s="102"/>
      <c r="H588" s="102"/>
      <c r="I588" s="102"/>
      <c r="J588" s="102"/>
      <c r="K588" s="102"/>
      <c r="L588" s="103"/>
    </row>
    <row r="589" spans="1:12">
      <c r="A589" s="100"/>
      <c r="B589" s="101"/>
      <c r="C589" s="54"/>
      <c r="D589" s="54"/>
      <c r="E589" s="101"/>
      <c r="F589" s="102"/>
      <c r="G589" s="102"/>
      <c r="H589" s="102"/>
      <c r="I589" s="102"/>
      <c r="J589" s="102"/>
      <c r="K589" s="102"/>
      <c r="L589" s="103"/>
    </row>
    <row r="590" spans="1:12">
      <c r="A590" s="100"/>
      <c r="B590" s="101"/>
      <c r="C590" s="54"/>
      <c r="D590" s="54"/>
      <c r="E590" s="101"/>
      <c r="F590" s="102"/>
      <c r="G590" s="102"/>
      <c r="H590" s="102"/>
      <c r="I590" s="102"/>
      <c r="J590" s="102"/>
      <c r="K590" s="102"/>
      <c r="L590" s="103"/>
    </row>
    <row r="591" spans="1:12">
      <c r="A591" s="100"/>
      <c r="B591" s="101"/>
      <c r="C591" s="54"/>
      <c r="D591" s="54"/>
      <c r="E591" s="101"/>
      <c r="F591" s="102"/>
      <c r="G591" s="102"/>
      <c r="H591" s="102"/>
      <c r="I591" s="102"/>
      <c r="J591" s="102"/>
      <c r="K591" s="102"/>
      <c r="L591" s="103"/>
    </row>
    <row r="592" spans="1:12">
      <c r="A592" s="100"/>
      <c r="B592" s="101"/>
      <c r="C592" s="54"/>
      <c r="D592" s="54"/>
      <c r="E592" s="101"/>
      <c r="F592" s="102"/>
      <c r="G592" s="102"/>
      <c r="H592" s="102"/>
      <c r="I592" s="102"/>
      <c r="J592" s="102"/>
      <c r="K592" s="102"/>
      <c r="L592" s="103"/>
    </row>
    <row r="593" spans="1:12">
      <c r="A593" s="100"/>
      <c r="B593" s="101"/>
      <c r="C593" s="54"/>
      <c r="D593" s="54"/>
      <c r="E593" s="101"/>
      <c r="F593" s="102"/>
      <c r="G593" s="102"/>
      <c r="H593" s="102"/>
      <c r="I593" s="102"/>
      <c r="J593" s="102"/>
      <c r="K593" s="102"/>
      <c r="L593" s="103"/>
    </row>
    <row r="594" spans="1:12">
      <c r="A594" s="100"/>
      <c r="B594" s="101"/>
      <c r="C594" s="54"/>
      <c r="D594" s="54"/>
      <c r="E594" s="101"/>
      <c r="F594" s="102"/>
      <c r="G594" s="102"/>
      <c r="H594" s="102"/>
      <c r="I594" s="102"/>
      <c r="J594" s="102"/>
      <c r="K594" s="102"/>
      <c r="L594" s="103"/>
    </row>
    <row r="595" spans="1:12">
      <c r="A595" s="100"/>
      <c r="B595" s="101"/>
      <c r="C595" s="54"/>
      <c r="D595" s="54"/>
      <c r="E595" s="101"/>
      <c r="F595" s="102"/>
      <c r="G595" s="102"/>
      <c r="H595" s="102"/>
      <c r="I595" s="102"/>
      <c r="J595" s="102"/>
      <c r="K595" s="102"/>
      <c r="L595" s="103"/>
    </row>
    <row r="596" spans="1:12">
      <c r="A596" s="100"/>
      <c r="B596" s="101"/>
      <c r="C596" s="54"/>
      <c r="D596" s="54"/>
      <c r="E596" s="101"/>
      <c r="F596" s="102"/>
      <c r="G596" s="102"/>
      <c r="H596" s="102"/>
      <c r="I596" s="102"/>
      <c r="J596" s="102"/>
      <c r="K596" s="102"/>
      <c r="L596" s="103"/>
    </row>
    <row r="597" spans="1:12">
      <c r="A597" s="100"/>
      <c r="B597" s="101"/>
      <c r="C597" s="54"/>
      <c r="D597" s="54"/>
      <c r="E597" s="101"/>
      <c r="F597" s="102"/>
      <c r="G597" s="102"/>
      <c r="H597" s="102"/>
      <c r="I597" s="102"/>
      <c r="J597" s="102"/>
      <c r="K597" s="102"/>
      <c r="L597" s="103"/>
    </row>
    <row r="598" spans="1:12">
      <c r="A598" s="100"/>
      <c r="B598" s="101"/>
      <c r="C598" s="54"/>
      <c r="D598" s="54"/>
      <c r="E598" s="101"/>
      <c r="F598" s="102"/>
      <c r="G598" s="102"/>
      <c r="H598" s="102"/>
      <c r="I598" s="102"/>
      <c r="J598" s="102"/>
      <c r="K598" s="102"/>
      <c r="L598" s="103"/>
    </row>
    <row r="599" spans="1:12">
      <c r="A599" s="100"/>
      <c r="B599" s="101"/>
      <c r="C599" s="54"/>
      <c r="D599" s="54"/>
      <c r="E599" s="101"/>
      <c r="F599" s="102"/>
      <c r="G599" s="102"/>
      <c r="H599" s="102"/>
      <c r="I599" s="102"/>
      <c r="J599" s="102"/>
      <c r="K599" s="102"/>
      <c r="L599" s="103"/>
    </row>
    <row r="600" spans="1:12">
      <c r="A600" s="100"/>
      <c r="B600" s="101"/>
      <c r="C600" s="54"/>
      <c r="D600" s="54"/>
      <c r="E600" s="101"/>
      <c r="F600" s="102"/>
      <c r="G600" s="102"/>
      <c r="H600" s="102"/>
      <c r="I600" s="102"/>
      <c r="J600" s="102"/>
      <c r="K600" s="102"/>
      <c r="L600" s="103"/>
    </row>
    <row r="601" spans="1:12">
      <c r="A601" s="100"/>
      <c r="B601" s="101"/>
      <c r="C601" s="54"/>
      <c r="D601" s="54"/>
      <c r="E601" s="101"/>
      <c r="F601" s="102"/>
      <c r="G601" s="102"/>
      <c r="H601" s="102"/>
      <c r="I601" s="102"/>
      <c r="J601" s="102"/>
      <c r="K601" s="102"/>
      <c r="L601" s="103"/>
    </row>
    <row r="602" spans="1:12">
      <c r="A602" s="100"/>
      <c r="B602" s="101"/>
      <c r="C602" s="54"/>
      <c r="D602" s="54"/>
      <c r="E602" s="101"/>
      <c r="F602" s="102"/>
      <c r="G602" s="102"/>
      <c r="H602" s="102"/>
      <c r="I602" s="102"/>
      <c r="J602" s="102"/>
      <c r="K602" s="102"/>
      <c r="L602" s="103"/>
    </row>
    <row r="603" spans="1:12">
      <c r="A603" s="100"/>
      <c r="B603" s="101"/>
      <c r="C603" s="54"/>
      <c r="D603" s="54"/>
      <c r="E603" s="101"/>
      <c r="F603" s="102"/>
      <c r="G603" s="102"/>
      <c r="H603" s="102"/>
      <c r="I603" s="102"/>
      <c r="J603" s="102"/>
      <c r="K603" s="102"/>
      <c r="L603" s="103"/>
    </row>
    <row r="604" spans="1:12">
      <c r="A604" s="100"/>
      <c r="B604" s="101"/>
      <c r="C604" s="54"/>
      <c r="D604" s="54"/>
      <c r="E604" s="101"/>
      <c r="F604" s="102"/>
      <c r="G604" s="102"/>
      <c r="H604" s="102"/>
      <c r="I604" s="102"/>
      <c r="J604" s="102"/>
      <c r="K604" s="102"/>
      <c r="L604" s="103"/>
    </row>
    <row r="605" spans="1:12">
      <c r="A605" s="100"/>
      <c r="B605" s="101"/>
      <c r="C605" s="54"/>
      <c r="D605" s="54"/>
      <c r="E605" s="101"/>
      <c r="F605" s="102"/>
      <c r="G605" s="102"/>
      <c r="H605" s="102"/>
      <c r="I605" s="102"/>
      <c r="J605" s="102"/>
      <c r="K605" s="102"/>
      <c r="L605" s="103"/>
    </row>
    <row r="606" spans="1:12">
      <c r="A606" s="100"/>
      <c r="B606" s="101"/>
      <c r="C606" s="54"/>
      <c r="D606" s="54"/>
      <c r="E606" s="101"/>
      <c r="F606" s="102"/>
      <c r="G606" s="102"/>
      <c r="H606" s="102"/>
      <c r="I606" s="102"/>
      <c r="J606" s="102"/>
      <c r="K606" s="102"/>
      <c r="L606" s="103"/>
    </row>
    <row r="607" spans="1:12">
      <c r="A607" s="100"/>
      <c r="B607" s="101"/>
      <c r="C607" s="54"/>
      <c r="D607" s="54"/>
      <c r="E607" s="101"/>
      <c r="F607" s="102"/>
      <c r="G607" s="102"/>
      <c r="H607" s="102"/>
      <c r="I607" s="102"/>
      <c r="J607" s="102"/>
      <c r="K607" s="102"/>
      <c r="L607" s="103"/>
    </row>
    <row r="608" spans="1:12">
      <c r="A608" s="100"/>
      <c r="B608" s="101"/>
      <c r="C608" s="54"/>
      <c r="D608" s="54"/>
      <c r="E608" s="101"/>
      <c r="F608" s="102"/>
      <c r="G608" s="102"/>
      <c r="H608" s="102"/>
      <c r="I608" s="102"/>
      <c r="J608" s="102"/>
      <c r="K608" s="102"/>
      <c r="L608" s="103"/>
    </row>
    <row r="609" spans="1:12">
      <c r="A609" s="100"/>
      <c r="B609" s="101"/>
      <c r="C609" s="54"/>
      <c r="D609" s="54"/>
      <c r="E609" s="101"/>
      <c r="F609" s="102"/>
      <c r="G609" s="102"/>
      <c r="H609" s="102"/>
      <c r="I609" s="102"/>
      <c r="J609" s="102"/>
      <c r="K609" s="102"/>
      <c r="L609" s="103"/>
    </row>
    <row r="610" spans="1:12">
      <c r="A610" s="100"/>
      <c r="B610" s="101"/>
      <c r="C610" s="54"/>
      <c r="D610" s="54"/>
      <c r="E610" s="101"/>
      <c r="F610" s="102"/>
      <c r="G610" s="102"/>
      <c r="H610" s="102"/>
      <c r="I610" s="102"/>
      <c r="J610" s="102"/>
      <c r="K610" s="102"/>
      <c r="L610" s="103"/>
    </row>
    <row r="611" spans="1:12">
      <c r="A611" s="100"/>
      <c r="B611" s="101"/>
      <c r="C611" s="54"/>
      <c r="D611" s="54"/>
      <c r="E611" s="101"/>
      <c r="F611" s="102"/>
      <c r="G611" s="102"/>
      <c r="H611" s="102"/>
      <c r="I611" s="102"/>
      <c r="J611" s="102"/>
      <c r="K611" s="102"/>
      <c r="L611" s="103"/>
    </row>
    <row r="612" spans="1:12">
      <c r="A612" s="100"/>
      <c r="B612" s="101"/>
      <c r="C612" s="54"/>
      <c r="D612" s="54"/>
      <c r="E612" s="101"/>
      <c r="F612" s="102"/>
      <c r="G612" s="102"/>
      <c r="H612" s="102"/>
      <c r="I612" s="102"/>
      <c r="J612" s="102"/>
      <c r="K612" s="102"/>
      <c r="L612" s="103"/>
    </row>
    <row r="613" spans="1:12">
      <c r="A613" s="100"/>
      <c r="B613" s="101"/>
      <c r="C613" s="54"/>
      <c r="D613" s="54"/>
      <c r="E613" s="101"/>
      <c r="F613" s="102"/>
      <c r="G613" s="102"/>
      <c r="H613" s="102"/>
      <c r="I613" s="102"/>
      <c r="J613" s="102"/>
      <c r="K613" s="102"/>
      <c r="L613" s="103"/>
    </row>
    <row r="614" spans="1:12">
      <c r="A614" s="100"/>
      <c r="B614" s="101"/>
      <c r="C614" s="54"/>
      <c r="D614" s="54"/>
      <c r="E614" s="101"/>
      <c r="F614" s="102"/>
      <c r="G614" s="102"/>
      <c r="H614" s="102"/>
      <c r="I614" s="102"/>
      <c r="J614" s="102"/>
      <c r="K614" s="102"/>
      <c r="L614" s="103"/>
    </row>
    <row r="615" spans="1:12">
      <c r="A615" s="100"/>
      <c r="B615" s="101"/>
      <c r="C615" s="54"/>
      <c r="D615" s="54"/>
      <c r="E615" s="101"/>
      <c r="F615" s="102"/>
      <c r="G615" s="102"/>
      <c r="H615" s="102"/>
      <c r="I615" s="102"/>
      <c r="J615" s="102"/>
      <c r="K615" s="102"/>
      <c r="L615" s="103"/>
    </row>
    <row r="616" spans="1:12">
      <c r="A616" s="100"/>
      <c r="B616" s="101"/>
      <c r="C616" s="54"/>
      <c r="D616" s="54"/>
      <c r="E616" s="101"/>
      <c r="F616" s="102"/>
      <c r="G616" s="102"/>
      <c r="H616" s="102"/>
      <c r="I616" s="102"/>
      <c r="J616" s="102"/>
      <c r="K616" s="102"/>
      <c r="L616" s="103"/>
    </row>
    <row r="617" spans="1:12">
      <c r="A617" s="100"/>
      <c r="B617" s="101"/>
      <c r="C617" s="54"/>
      <c r="D617" s="54"/>
      <c r="E617" s="101"/>
      <c r="F617" s="102"/>
      <c r="G617" s="102"/>
      <c r="H617" s="102"/>
      <c r="I617" s="102"/>
      <c r="J617" s="102"/>
      <c r="K617" s="102"/>
      <c r="L617" s="103"/>
    </row>
    <row r="618" spans="1:12">
      <c r="A618" s="100"/>
      <c r="B618" s="101"/>
      <c r="C618" s="54"/>
      <c r="D618" s="54"/>
      <c r="E618" s="101"/>
      <c r="F618" s="102"/>
      <c r="G618" s="102"/>
      <c r="H618" s="102"/>
      <c r="I618" s="102"/>
      <c r="J618" s="102"/>
      <c r="K618" s="102"/>
      <c r="L618" s="103"/>
    </row>
    <row r="619" spans="1:12">
      <c r="A619" s="100"/>
      <c r="B619" s="101"/>
      <c r="C619" s="54"/>
      <c r="D619" s="54"/>
      <c r="E619" s="101"/>
      <c r="F619" s="102"/>
      <c r="G619" s="102"/>
      <c r="H619" s="102"/>
      <c r="I619" s="102"/>
      <c r="J619" s="102"/>
      <c r="K619" s="102"/>
      <c r="L619" s="103"/>
    </row>
    <row r="620" spans="1:12">
      <c r="A620" s="100"/>
      <c r="B620" s="101"/>
      <c r="C620" s="54"/>
      <c r="D620" s="54"/>
      <c r="E620" s="101"/>
      <c r="F620" s="102"/>
      <c r="G620" s="102"/>
      <c r="H620" s="102"/>
      <c r="I620" s="102"/>
      <c r="J620" s="102"/>
      <c r="K620" s="102"/>
      <c r="L620" s="103"/>
    </row>
    <row r="621" spans="1:12">
      <c r="A621" s="100"/>
      <c r="B621" s="101"/>
      <c r="C621" s="54"/>
      <c r="D621" s="54"/>
      <c r="E621" s="101"/>
      <c r="F621" s="102"/>
      <c r="G621" s="102"/>
      <c r="H621" s="102"/>
      <c r="I621" s="102"/>
      <c r="J621" s="102"/>
      <c r="K621" s="102"/>
      <c r="L621" s="103"/>
    </row>
    <row r="622" spans="1:12">
      <c r="A622" s="100"/>
      <c r="B622" s="101"/>
      <c r="C622" s="54"/>
      <c r="D622" s="54"/>
      <c r="E622" s="101"/>
      <c r="F622" s="102"/>
      <c r="G622" s="102"/>
      <c r="H622" s="102"/>
      <c r="I622" s="102"/>
      <c r="J622" s="102"/>
      <c r="K622" s="102"/>
      <c r="L622" s="103"/>
    </row>
    <row r="623" spans="1:12">
      <c r="A623" s="100"/>
      <c r="B623" s="101"/>
      <c r="C623" s="54"/>
      <c r="D623" s="54"/>
      <c r="E623" s="101"/>
      <c r="F623" s="102"/>
      <c r="G623" s="102"/>
      <c r="H623" s="102"/>
      <c r="I623" s="102"/>
      <c r="J623" s="102"/>
      <c r="K623" s="102"/>
      <c r="L623" s="103"/>
    </row>
    <row r="624" spans="1:12">
      <c r="A624" s="100"/>
      <c r="B624" s="101"/>
      <c r="C624" s="54"/>
      <c r="D624" s="54"/>
      <c r="E624" s="101"/>
      <c r="F624" s="102"/>
      <c r="G624" s="102"/>
      <c r="H624" s="102"/>
      <c r="I624" s="102"/>
      <c r="J624" s="102"/>
      <c r="K624" s="102"/>
      <c r="L624" s="103"/>
    </row>
    <row r="625" spans="1:12">
      <c r="A625" s="100"/>
      <c r="B625" s="101"/>
      <c r="C625" s="54"/>
      <c r="D625" s="54"/>
      <c r="E625" s="101"/>
      <c r="F625" s="102"/>
      <c r="G625" s="102"/>
      <c r="H625" s="102"/>
      <c r="I625" s="102"/>
      <c r="J625" s="102"/>
      <c r="K625" s="102"/>
      <c r="L625" s="103"/>
    </row>
    <row r="626" spans="1:12">
      <c r="A626" s="100"/>
      <c r="B626" s="101"/>
      <c r="C626" s="54"/>
      <c r="D626" s="54"/>
      <c r="E626" s="101"/>
      <c r="F626" s="102"/>
      <c r="G626" s="102"/>
      <c r="H626" s="102"/>
      <c r="I626" s="102"/>
      <c r="J626" s="102"/>
      <c r="K626" s="102"/>
      <c r="L626" s="103"/>
    </row>
    <row r="627" spans="1:12">
      <c r="A627" s="100"/>
      <c r="B627" s="101"/>
      <c r="C627" s="54"/>
      <c r="D627" s="54"/>
      <c r="E627" s="101"/>
      <c r="F627" s="102"/>
      <c r="G627" s="102"/>
      <c r="H627" s="102"/>
      <c r="I627" s="102"/>
      <c r="J627" s="102"/>
      <c r="K627" s="102"/>
      <c r="L627" s="103"/>
    </row>
    <row r="628" spans="1:12">
      <c r="A628" s="100"/>
      <c r="B628" s="101"/>
      <c r="C628" s="54"/>
      <c r="D628" s="54"/>
      <c r="E628" s="101"/>
      <c r="F628" s="102"/>
      <c r="G628" s="102"/>
      <c r="H628" s="102"/>
      <c r="I628" s="102"/>
      <c r="J628" s="102"/>
      <c r="K628" s="102"/>
      <c r="L628" s="103"/>
    </row>
    <row r="629" spans="1:12">
      <c r="A629" s="100"/>
      <c r="B629" s="101"/>
      <c r="C629" s="54"/>
      <c r="D629" s="54"/>
      <c r="E629" s="101"/>
      <c r="F629" s="102"/>
      <c r="G629" s="102"/>
      <c r="H629" s="102"/>
      <c r="I629" s="102"/>
      <c r="J629" s="102"/>
      <c r="K629" s="102"/>
      <c r="L629" s="103"/>
    </row>
    <row r="630" spans="1:12">
      <c r="A630" s="100"/>
      <c r="B630" s="101"/>
      <c r="C630" s="54"/>
      <c r="D630" s="54"/>
      <c r="E630" s="101"/>
      <c r="F630" s="102"/>
      <c r="G630" s="102"/>
      <c r="H630" s="102"/>
      <c r="I630" s="102"/>
      <c r="J630" s="102"/>
      <c r="K630" s="102"/>
      <c r="L630" s="103"/>
    </row>
    <row r="631" spans="1:12">
      <c r="A631" s="100"/>
      <c r="B631" s="101"/>
      <c r="C631" s="54"/>
      <c r="D631" s="54"/>
      <c r="E631" s="101"/>
      <c r="F631" s="102"/>
      <c r="G631" s="102"/>
      <c r="H631" s="102"/>
      <c r="I631" s="102"/>
      <c r="J631" s="102"/>
      <c r="K631" s="102"/>
      <c r="L631" s="103"/>
    </row>
    <row r="632" spans="1:12">
      <c r="A632" s="100"/>
      <c r="B632" s="101"/>
      <c r="C632" s="54"/>
      <c r="D632" s="54"/>
      <c r="E632" s="101"/>
      <c r="F632" s="102"/>
      <c r="G632" s="102"/>
      <c r="H632" s="102"/>
      <c r="I632" s="102"/>
      <c r="J632" s="102"/>
      <c r="K632" s="102"/>
      <c r="L632" s="103"/>
    </row>
    <row r="633" spans="1:12">
      <c r="A633" s="100"/>
      <c r="B633" s="101"/>
      <c r="C633" s="54"/>
      <c r="D633" s="54"/>
      <c r="E633" s="101"/>
      <c r="F633" s="102"/>
      <c r="G633" s="102"/>
      <c r="H633" s="102"/>
      <c r="I633" s="102"/>
      <c r="J633" s="102"/>
      <c r="K633" s="102"/>
      <c r="L633" s="103"/>
    </row>
    <row r="634" spans="1:12">
      <c r="A634" s="100"/>
      <c r="B634" s="101"/>
      <c r="C634" s="54"/>
      <c r="D634" s="54"/>
      <c r="E634" s="101"/>
      <c r="F634" s="102"/>
      <c r="G634" s="102"/>
      <c r="H634" s="102"/>
      <c r="I634" s="102"/>
      <c r="J634" s="102"/>
      <c r="K634" s="102"/>
      <c r="L634" s="103"/>
    </row>
    <row r="635" spans="1:12">
      <c r="A635" s="100"/>
      <c r="B635" s="101"/>
      <c r="C635" s="54"/>
      <c r="D635" s="54"/>
      <c r="E635" s="101"/>
      <c r="F635" s="102"/>
      <c r="G635" s="102"/>
      <c r="H635" s="102"/>
      <c r="I635" s="102"/>
      <c r="J635" s="102"/>
      <c r="K635" s="102"/>
      <c r="L635" s="103"/>
    </row>
    <row r="636" spans="1:12">
      <c r="A636" s="100"/>
      <c r="B636" s="101"/>
      <c r="C636" s="54"/>
      <c r="D636" s="54"/>
      <c r="E636" s="101"/>
      <c r="F636" s="102"/>
      <c r="G636" s="102"/>
      <c r="H636" s="102"/>
      <c r="I636" s="102"/>
      <c r="J636" s="102"/>
      <c r="K636" s="102"/>
      <c r="L636" s="103"/>
    </row>
    <row r="637" spans="1:12">
      <c r="A637" s="100"/>
      <c r="B637" s="101"/>
      <c r="C637" s="54"/>
      <c r="D637" s="54"/>
      <c r="E637" s="101"/>
      <c r="F637" s="102"/>
      <c r="G637" s="102"/>
      <c r="H637" s="102"/>
      <c r="I637" s="102"/>
      <c r="J637" s="102"/>
      <c r="K637" s="102"/>
      <c r="L637" s="103"/>
    </row>
    <row r="638" spans="1:12">
      <c r="A638" s="100"/>
      <c r="B638" s="101"/>
      <c r="C638" s="54"/>
      <c r="D638" s="54"/>
      <c r="E638" s="101"/>
      <c r="F638" s="102"/>
      <c r="G638" s="102"/>
      <c r="H638" s="102"/>
      <c r="I638" s="102"/>
      <c r="J638" s="102"/>
      <c r="K638" s="102"/>
      <c r="L638" s="103"/>
    </row>
    <row r="639" spans="1:12">
      <c r="A639" s="100"/>
      <c r="B639" s="101"/>
      <c r="C639" s="54"/>
      <c r="D639" s="54"/>
      <c r="E639" s="101"/>
      <c r="F639" s="102"/>
      <c r="G639" s="102"/>
      <c r="H639" s="102"/>
      <c r="I639" s="102"/>
      <c r="J639" s="102"/>
      <c r="K639" s="102"/>
      <c r="L639" s="103"/>
    </row>
    <row r="640" spans="1:12">
      <c r="A640" s="100"/>
      <c r="B640" s="101"/>
      <c r="C640" s="54"/>
      <c r="D640" s="54"/>
      <c r="E640" s="101"/>
      <c r="F640" s="102"/>
      <c r="G640" s="102"/>
      <c r="H640" s="102"/>
      <c r="I640" s="102"/>
      <c r="J640" s="102"/>
      <c r="K640" s="102"/>
      <c r="L640" s="103"/>
    </row>
    <row r="641" spans="1:12">
      <c r="A641" s="100"/>
      <c r="B641" s="101"/>
      <c r="C641" s="54"/>
      <c r="D641" s="54"/>
      <c r="E641" s="101"/>
      <c r="F641" s="102"/>
      <c r="G641" s="102"/>
      <c r="H641" s="102"/>
      <c r="I641" s="102"/>
      <c r="J641" s="102"/>
      <c r="K641" s="102"/>
      <c r="L641" s="103"/>
    </row>
    <row r="642" spans="1:12">
      <c r="A642" s="100"/>
      <c r="B642" s="101"/>
      <c r="C642" s="54"/>
      <c r="D642" s="54"/>
      <c r="E642" s="101"/>
      <c r="F642" s="102"/>
      <c r="G642" s="102"/>
      <c r="H642" s="102"/>
      <c r="I642" s="102"/>
      <c r="J642" s="102"/>
      <c r="K642" s="102"/>
      <c r="L642" s="103"/>
    </row>
    <row r="643" spans="1:12">
      <c r="A643" s="100"/>
      <c r="B643" s="101"/>
      <c r="C643" s="54"/>
      <c r="D643" s="54"/>
      <c r="E643" s="101"/>
      <c r="F643" s="102"/>
      <c r="G643" s="102"/>
      <c r="H643" s="102"/>
      <c r="I643" s="102"/>
      <c r="J643" s="102"/>
      <c r="K643" s="102"/>
      <c r="L643" s="103"/>
    </row>
    <row r="644" spans="1:12">
      <c r="A644" s="100"/>
      <c r="B644" s="101"/>
      <c r="C644" s="54"/>
      <c r="D644" s="54"/>
      <c r="E644" s="101"/>
      <c r="F644" s="102"/>
      <c r="G644" s="102"/>
      <c r="H644" s="102"/>
      <c r="I644" s="102"/>
      <c r="J644" s="102"/>
      <c r="K644" s="102"/>
      <c r="L644" s="103"/>
    </row>
    <row r="645" spans="1:12">
      <c r="A645" s="100"/>
      <c r="B645" s="101"/>
      <c r="C645" s="54"/>
      <c r="D645" s="54"/>
      <c r="E645" s="101"/>
      <c r="F645" s="102"/>
      <c r="G645" s="102"/>
      <c r="H645" s="102"/>
      <c r="I645" s="102"/>
      <c r="J645" s="102"/>
      <c r="K645" s="102"/>
      <c r="L645" s="103"/>
    </row>
    <row r="646" spans="1:12">
      <c r="A646" s="100"/>
      <c r="B646" s="101"/>
      <c r="C646" s="54"/>
      <c r="D646" s="54"/>
      <c r="E646" s="101"/>
      <c r="F646" s="102"/>
      <c r="G646" s="102"/>
      <c r="H646" s="102"/>
      <c r="I646" s="102"/>
      <c r="J646" s="102"/>
      <c r="K646" s="102"/>
      <c r="L646" s="103"/>
    </row>
    <row r="647" spans="1:12">
      <c r="A647" s="100"/>
      <c r="B647" s="101"/>
      <c r="C647" s="54"/>
      <c r="D647" s="54"/>
      <c r="E647" s="101"/>
      <c r="F647" s="102"/>
      <c r="G647" s="102"/>
      <c r="H647" s="102"/>
      <c r="I647" s="102"/>
      <c r="J647" s="102"/>
      <c r="K647" s="102"/>
      <c r="L647" s="103"/>
    </row>
    <row r="648" spans="1:12">
      <c r="A648" s="100"/>
      <c r="B648" s="101"/>
      <c r="C648" s="54"/>
      <c r="D648" s="54"/>
      <c r="E648" s="101"/>
      <c r="F648" s="102"/>
      <c r="G648" s="102"/>
      <c r="H648" s="102"/>
      <c r="I648" s="102"/>
      <c r="J648" s="102"/>
      <c r="K648" s="102"/>
      <c r="L648" s="103"/>
    </row>
    <row r="649" spans="1:12">
      <c r="A649" s="100"/>
      <c r="B649" s="101"/>
      <c r="C649" s="54"/>
      <c r="D649" s="54"/>
      <c r="E649" s="101"/>
      <c r="F649" s="102"/>
      <c r="G649" s="102"/>
      <c r="H649" s="102"/>
      <c r="I649" s="102"/>
      <c r="J649" s="102"/>
      <c r="K649" s="102"/>
      <c r="L649" s="103"/>
    </row>
    <row r="650" spans="1:12">
      <c r="A650" s="100"/>
      <c r="B650" s="101"/>
      <c r="C650" s="54"/>
      <c r="D650" s="54"/>
      <c r="E650" s="101"/>
      <c r="F650" s="102"/>
      <c r="G650" s="102"/>
      <c r="H650" s="102"/>
      <c r="I650" s="102"/>
      <c r="J650" s="102"/>
      <c r="K650" s="102"/>
      <c r="L650" s="103"/>
    </row>
    <row r="651" spans="1:12">
      <c r="A651" s="100"/>
      <c r="B651" s="101"/>
      <c r="C651" s="54"/>
      <c r="D651" s="54"/>
      <c r="E651" s="101"/>
      <c r="F651" s="102"/>
      <c r="G651" s="102"/>
      <c r="H651" s="102"/>
      <c r="I651" s="102"/>
      <c r="J651" s="102"/>
      <c r="K651" s="102"/>
      <c r="L651" s="103"/>
    </row>
    <row r="652" spans="1:12">
      <c r="A652" s="100"/>
      <c r="B652" s="101"/>
      <c r="C652" s="54"/>
      <c r="D652" s="54"/>
      <c r="E652" s="101"/>
      <c r="F652" s="102"/>
      <c r="G652" s="102"/>
      <c r="H652" s="102"/>
      <c r="I652" s="102"/>
      <c r="J652" s="102"/>
      <c r="K652" s="102"/>
      <c r="L652" s="103"/>
    </row>
    <row r="653" spans="1:12">
      <c r="A653" s="100"/>
      <c r="B653" s="101"/>
      <c r="C653" s="54"/>
      <c r="D653" s="54"/>
      <c r="E653" s="101"/>
      <c r="F653" s="102"/>
      <c r="G653" s="102"/>
      <c r="H653" s="102"/>
      <c r="I653" s="102"/>
      <c r="J653" s="102"/>
      <c r="K653" s="102"/>
      <c r="L653" s="103"/>
    </row>
    <row r="654" spans="1:12">
      <c r="A654" s="100"/>
      <c r="B654" s="101"/>
      <c r="C654" s="54"/>
      <c r="D654" s="54"/>
      <c r="E654" s="101"/>
      <c r="F654" s="102"/>
      <c r="G654" s="102"/>
      <c r="H654" s="102"/>
      <c r="I654" s="102"/>
      <c r="J654" s="102"/>
      <c r="K654" s="102"/>
      <c r="L654" s="103"/>
    </row>
    <row r="655" spans="1:12">
      <c r="A655" s="100"/>
      <c r="B655" s="101"/>
      <c r="C655" s="54"/>
      <c r="D655" s="54"/>
      <c r="E655" s="101"/>
      <c r="F655" s="102"/>
      <c r="G655" s="102"/>
      <c r="H655" s="102"/>
      <c r="I655" s="102"/>
      <c r="J655" s="102"/>
      <c r="K655" s="102"/>
      <c r="L655" s="103"/>
    </row>
    <row r="656" spans="1:12">
      <c r="A656" s="100"/>
      <c r="B656" s="101"/>
      <c r="C656" s="54"/>
      <c r="D656" s="54"/>
      <c r="E656" s="101"/>
      <c r="F656" s="102"/>
      <c r="G656" s="102"/>
      <c r="H656" s="102"/>
      <c r="I656" s="102"/>
      <c r="J656" s="102"/>
      <c r="K656" s="102"/>
      <c r="L656" s="103"/>
    </row>
    <row r="657" spans="1:12">
      <c r="A657" s="100"/>
      <c r="B657" s="101"/>
      <c r="C657" s="54"/>
      <c r="D657" s="54"/>
      <c r="E657" s="101"/>
      <c r="F657" s="102"/>
      <c r="G657" s="102"/>
      <c r="H657" s="102"/>
      <c r="I657" s="102"/>
      <c r="J657" s="102"/>
      <c r="K657" s="102"/>
      <c r="L657" s="103"/>
    </row>
    <row r="658" spans="1:12">
      <c r="A658" s="100"/>
      <c r="B658" s="101"/>
      <c r="C658" s="54"/>
      <c r="D658" s="54"/>
      <c r="E658" s="101"/>
      <c r="F658" s="102"/>
      <c r="G658" s="102"/>
      <c r="H658" s="102"/>
      <c r="I658" s="102"/>
      <c r="J658" s="102"/>
      <c r="K658" s="102"/>
      <c r="L658" s="103"/>
    </row>
    <row r="659" spans="1:12">
      <c r="A659" s="100"/>
      <c r="B659" s="101"/>
      <c r="C659" s="54"/>
      <c r="D659" s="54"/>
      <c r="E659" s="101"/>
      <c r="F659" s="102"/>
      <c r="G659" s="102"/>
      <c r="H659" s="102"/>
      <c r="I659" s="102"/>
      <c r="J659" s="102"/>
      <c r="K659" s="102"/>
      <c r="L659" s="103"/>
    </row>
    <row r="660" spans="1:12">
      <c r="A660" s="100"/>
      <c r="B660" s="101"/>
      <c r="C660" s="54"/>
      <c r="D660" s="54"/>
      <c r="E660" s="101"/>
      <c r="F660" s="102"/>
      <c r="G660" s="102"/>
      <c r="H660" s="102"/>
      <c r="I660" s="102"/>
      <c r="J660" s="102"/>
      <c r="K660" s="102"/>
      <c r="L660" s="103"/>
    </row>
    <row r="661" spans="1:12">
      <c r="A661" s="100"/>
      <c r="B661" s="101"/>
      <c r="C661" s="54"/>
      <c r="D661" s="54"/>
      <c r="E661" s="101"/>
      <c r="F661" s="102"/>
      <c r="G661" s="102"/>
      <c r="H661" s="102"/>
      <c r="I661" s="102"/>
      <c r="J661" s="102"/>
      <c r="K661" s="102"/>
      <c r="L661" s="103"/>
    </row>
    <row r="662" spans="1:12">
      <c r="A662" s="100"/>
      <c r="B662" s="101"/>
      <c r="C662" s="54"/>
      <c r="D662" s="54"/>
      <c r="E662" s="101"/>
      <c r="F662" s="102"/>
      <c r="G662" s="102"/>
      <c r="H662" s="102"/>
      <c r="I662" s="102"/>
      <c r="J662" s="102"/>
      <c r="K662" s="102"/>
      <c r="L662" s="103"/>
    </row>
    <row r="663" spans="1:12">
      <c r="A663" s="100"/>
      <c r="B663" s="101"/>
      <c r="C663" s="54"/>
      <c r="D663" s="54"/>
      <c r="E663" s="101"/>
      <c r="F663" s="102"/>
      <c r="G663" s="102"/>
      <c r="H663" s="102"/>
      <c r="I663" s="102"/>
      <c r="J663" s="102"/>
      <c r="K663" s="102"/>
      <c r="L663" s="103"/>
    </row>
    <row r="664" spans="1:12">
      <c r="A664" s="100"/>
      <c r="B664" s="101"/>
      <c r="C664" s="54"/>
      <c r="D664" s="54"/>
      <c r="E664" s="101"/>
      <c r="F664" s="102"/>
      <c r="G664" s="102"/>
      <c r="H664" s="102"/>
      <c r="I664" s="102"/>
      <c r="J664" s="102"/>
      <c r="K664" s="102"/>
      <c r="L664" s="103"/>
    </row>
    <row r="665" spans="1:12">
      <c r="A665" s="100"/>
      <c r="B665" s="101"/>
      <c r="C665" s="54"/>
      <c r="D665" s="54"/>
      <c r="E665" s="101"/>
      <c r="F665" s="102"/>
      <c r="G665" s="102"/>
      <c r="H665" s="102"/>
      <c r="I665" s="102"/>
      <c r="J665" s="102"/>
      <c r="K665" s="102"/>
      <c r="L665" s="103"/>
    </row>
    <row r="667" spans="1:12">
      <c r="A667" s="126" t="s">
        <v>501</v>
      </c>
      <c r="B667" s="127"/>
      <c r="C667" s="127"/>
      <c r="D667" s="127"/>
      <c r="E667" s="127"/>
      <c r="F667" s="127"/>
      <c r="G667" s="127"/>
      <c r="H667" s="127"/>
      <c r="I667" s="128"/>
      <c r="J667" s="107"/>
      <c r="K667" s="107"/>
      <c r="L667"/>
    </row>
    <row r="668" spans="1:12">
      <c r="A668" s="129" t="s">
        <v>502</v>
      </c>
      <c r="B668" s="129"/>
      <c r="C668" s="129"/>
      <c r="D668" s="129"/>
      <c r="E668" s="129"/>
      <c r="F668" s="129"/>
      <c r="G668" s="129"/>
      <c r="H668" s="129"/>
      <c r="I668" s="129"/>
      <c r="J668" s="107"/>
      <c r="K668" s="107"/>
      <c r="L668"/>
    </row>
    <row r="671" spans="1:12" ht="38.25" customHeight="1"/>
    <row r="672" spans="1:12" ht="38.25" customHeight="1"/>
  </sheetData>
  <mergeCells count="2">
    <mergeCell ref="A667:I667"/>
    <mergeCell ref="A668:I6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MPFS Payments</vt:lpstr>
      <vt:lpstr>APC Payments</vt:lpstr>
      <vt:lpstr>E M Valuation</vt:lpstr>
      <vt:lpstr>2022 Final Rule Data</vt:lpstr>
      <vt:lpstr>2021 Final Rule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 garris</dc:creator>
  <cp:lastModifiedBy>Microsoft Office User</cp:lastModifiedBy>
  <cp:lastPrinted>2021-07-20T17:23:51Z</cp:lastPrinted>
  <dcterms:created xsi:type="dcterms:W3CDTF">2019-08-06T19:41:06Z</dcterms:created>
  <dcterms:modified xsi:type="dcterms:W3CDTF">2021-11-15T15:59:19Z</dcterms:modified>
</cp:coreProperties>
</file>